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Regularitate" sheetId="1" r:id="rId1"/>
    <sheet name="Kopvērtējums" sheetId="2" r:id="rId2"/>
  </sheets>
  <definedNames/>
  <calcPr fullCalcOnLoad="1"/>
</workbook>
</file>

<file path=xl/sharedStrings.xml><?xml version="1.0" encoding="utf-8"?>
<sst xmlns="http://schemas.openxmlformats.org/spreadsheetml/2006/main" count="92" uniqueCount="45">
  <si>
    <t>Nr.</t>
  </si>
  <si>
    <t>Starts</t>
  </si>
  <si>
    <t>KP1</t>
  </si>
  <si>
    <t>Reālais laiks</t>
  </si>
  <si>
    <t>Kļūda</t>
  </si>
  <si>
    <t>Soda punkti</t>
  </si>
  <si>
    <t>Laiks</t>
  </si>
  <si>
    <t>Precīzais laiks</t>
  </si>
  <si>
    <t>Novirzes koeficients</t>
  </si>
  <si>
    <t>KP2</t>
  </si>
  <si>
    <t>KP4</t>
  </si>
  <si>
    <t>KP5</t>
  </si>
  <si>
    <t>SUMMA</t>
  </si>
  <si>
    <t>VIETA</t>
  </si>
  <si>
    <t>Ieskaitīts</t>
  </si>
  <si>
    <t>Finišs</t>
  </si>
  <si>
    <t>PUNKTI</t>
  </si>
  <si>
    <t>Regularitāte</t>
  </si>
  <si>
    <t>Punkti</t>
  </si>
  <si>
    <t>VIETA regularitātē</t>
  </si>
  <si>
    <t>Komanda</t>
  </si>
  <si>
    <t>DNF</t>
  </si>
  <si>
    <t>3-stūris</t>
  </si>
  <si>
    <t>Pils</t>
  </si>
  <si>
    <t>Dēlis</t>
  </si>
  <si>
    <t>Brukani</t>
  </si>
  <si>
    <t>R.E.D.</t>
  </si>
  <si>
    <t>Trakais Pipiladc</t>
  </si>
  <si>
    <t>PER RIDERE</t>
  </si>
  <si>
    <t>Mizish</t>
  </si>
  <si>
    <t>Ivans Susaņins</t>
  </si>
  <si>
    <t>bokserīts</t>
  </si>
  <si>
    <t>Squadra Nr.7 e Nr.8</t>
  </si>
  <si>
    <t>Wen</t>
  </si>
  <si>
    <t>Motora ta nav...</t>
  </si>
  <si>
    <t>Vilsons</t>
  </si>
  <si>
    <t>Cotton Club</t>
  </si>
  <si>
    <t>animali</t>
  </si>
  <si>
    <t>zemene</t>
  </si>
  <si>
    <t>mein kampf</t>
  </si>
  <si>
    <t>Siberian Huskys</t>
  </si>
  <si>
    <t>Sikie</t>
  </si>
  <si>
    <t>none</t>
  </si>
  <si>
    <t>Bokserītis</t>
  </si>
  <si>
    <t>Zemene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</si>
</sst>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h:mm:ss;@"/>
    <numFmt numFmtId="179" formatCode="[$-F400]h:mm:ss\ AM/PM"/>
    <numFmt numFmtId="180" formatCode="0.00000000"/>
    <numFmt numFmtId="181" formatCode="0.00000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sz val="12"/>
      <color indexed="8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49" fontId="2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right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179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2" xfId="0" applyBorder="1" applyAlignment="1">
      <alignment horizontal="right"/>
    </xf>
    <xf numFmtId="0" fontId="1" fillId="0" borderId="0" xfId="0" applyFont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0" fillId="2" borderId="1" xfId="0" applyFill="1" applyBorder="1" applyAlignment="1">
      <alignment/>
    </xf>
    <xf numFmtId="179" fontId="0" fillId="0" borderId="8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wrapText="1"/>
    </xf>
    <xf numFmtId="1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49" fontId="1" fillId="0" borderId="0" xfId="0" applyNumberFormat="1" applyFont="1" applyBorder="1" applyAlignment="1">
      <alignment wrapText="1"/>
    </xf>
    <xf numFmtId="2" fontId="0" fillId="0" borderId="8" xfId="0" applyNumberFormat="1" applyBorder="1" applyAlignment="1">
      <alignment/>
    </xf>
    <xf numFmtId="179" fontId="0" fillId="0" borderId="8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179" fontId="0" fillId="0" borderId="0" xfId="0" applyNumberFormat="1" applyBorder="1" applyAlignment="1" applyProtection="1">
      <alignment horizontal="center"/>
      <protection locked="0"/>
    </xf>
    <xf numFmtId="17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79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1" fontId="0" fillId="0" borderId="14" xfId="0" applyNumberFormat="1" applyBorder="1" applyAlignment="1">
      <alignment/>
    </xf>
    <xf numFmtId="179" fontId="0" fillId="0" borderId="15" xfId="0" applyNumberFormat="1" applyBorder="1" applyAlignment="1">
      <alignment horizontal="center"/>
    </xf>
    <xf numFmtId="179" fontId="0" fillId="0" borderId="15" xfId="0" applyNumberFormat="1" applyBorder="1" applyAlignment="1" applyProtection="1">
      <alignment horizontal="center"/>
      <protection locked="0"/>
    </xf>
    <xf numFmtId="2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79" fontId="0" fillId="0" borderId="17" xfId="0" applyNumberFormat="1" applyBorder="1" applyAlignment="1">
      <alignment horizontal="center"/>
    </xf>
    <xf numFmtId="179" fontId="0" fillId="0" borderId="17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>
      <alignment/>
    </xf>
    <xf numFmtId="179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79" fontId="0" fillId="0" borderId="19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179" fontId="0" fillId="0" borderId="26" xfId="0" applyNumberFormat="1" applyBorder="1" applyAlignment="1">
      <alignment horizontal="center"/>
    </xf>
    <xf numFmtId="179" fontId="0" fillId="0" borderId="27" xfId="0" applyNumberFormat="1" applyBorder="1" applyAlignment="1">
      <alignment horizontal="center"/>
    </xf>
    <xf numFmtId="179" fontId="0" fillId="0" borderId="28" xfId="0" applyNumberFormat="1" applyBorder="1" applyAlignment="1">
      <alignment horizontal="center"/>
    </xf>
    <xf numFmtId="0" fontId="5" fillId="0" borderId="29" xfId="0" applyFont="1" applyBorder="1" applyAlignment="1">
      <alignment horizontal="right"/>
    </xf>
    <xf numFmtId="49" fontId="4" fillId="0" borderId="30" xfId="0" applyNumberFormat="1" applyFont="1" applyBorder="1" applyAlignment="1">
      <alignment horizontal="right" wrapText="1"/>
    </xf>
    <xf numFmtId="1" fontId="0" fillId="0" borderId="31" xfId="0" applyNumberFormat="1" applyBorder="1" applyAlignment="1">
      <alignment horizontal="right"/>
    </xf>
    <xf numFmtId="1" fontId="0" fillId="0" borderId="32" xfId="0" applyNumberFormat="1" applyBorder="1" applyAlignment="1">
      <alignment horizontal="right"/>
    </xf>
    <xf numFmtId="0" fontId="5" fillId="0" borderId="11" xfId="0" applyFont="1" applyBorder="1" applyAlignment="1">
      <alignment horizontal="right"/>
    </xf>
    <xf numFmtId="49" fontId="4" fillId="0" borderId="23" xfId="0" applyNumberFormat="1" applyFont="1" applyBorder="1" applyAlignment="1">
      <alignment horizontal="right" wrapText="1"/>
    </xf>
    <xf numFmtId="1" fontId="0" fillId="0" borderId="26" xfId="0" applyNumberFormat="1" applyBorder="1" applyAlignment="1">
      <alignment horizontal="right"/>
    </xf>
    <xf numFmtId="1" fontId="0" fillId="0" borderId="27" xfId="0" applyNumberForma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0" fontId="1" fillId="0" borderId="33" xfId="0" applyFont="1" applyBorder="1" applyAlignment="1">
      <alignment/>
    </xf>
    <xf numFmtId="49" fontId="1" fillId="0" borderId="34" xfId="0" applyNumberFormat="1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/>
    </xf>
    <xf numFmtId="1" fontId="0" fillId="2" borderId="8" xfId="0" applyNumberFormat="1" applyFill="1" applyBorder="1" applyAlignment="1">
      <alignment/>
    </xf>
    <xf numFmtId="179" fontId="0" fillId="0" borderId="19" xfId="0" applyNumberFormat="1" applyBorder="1" applyAlignment="1" applyProtection="1">
      <alignment horizontal="center"/>
      <protection locked="0"/>
    </xf>
    <xf numFmtId="179" fontId="0" fillId="0" borderId="10" xfId="0" applyNumberFormat="1" applyBorder="1" applyAlignment="1" applyProtection="1">
      <alignment horizontal="center"/>
      <protection locked="0"/>
    </xf>
    <xf numFmtId="179" fontId="0" fillId="0" borderId="37" xfId="0" applyNumberFormat="1" applyBorder="1" applyAlignment="1" applyProtection="1">
      <alignment horizontal="center"/>
      <protection locked="0"/>
    </xf>
    <xf numFmtId="0" fontId="8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" fontId="0" fillId="0" borderId="8" xfId="0" applyNumberFormat="1" applyBorder="1" applyAlignment="1">
      <alignment horizontal="right"/>
    </xf>
    <xf numFmtId="0" fontId="0" fillId="3" borderId="39" xfId="0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1" fontId="1" fillId="0" borderId="41" xfId="0" applyNumberFormat="1" applyFont="1" applyBorder="1" applyAlignment="1">
      <alignment horizontal="right"/>
    </xf>
    <xf numFmtId="0" fontId="1" fillId="2" borderId="41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0" fillId="3" borderId="14" xfId="0" applyFill="1" applyBorder="1" applyAlignment="1">
      <alignment horizontal="center"/>
    </xf>
    <xf numFmtId="0" fontId="9" fillId="0" borderId="15" xfId="0" applyFont="1" applyBorder="1" applyAlignment="1">
      <alignment/>
    </xf>
    <xf numFmtId="1" fontId="0" fillId="0" borderId="15" xfId="0" applyNumberFormat="1" applyBorder="1" applyAlignment="1">
      <alignment horizontal="right"/>
    </xf>
    <xf numFmtId="1" fontId="0" fillId="2" borderId="15" xfId="0" applyNumberFormat="1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0" borderId="39" xfId="0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82"/>
  <sheetViews>
    <sheetView workbookViewId="0" topLeftCell="C1">
      <pane ySplit="2" topLeftCell="BM3" activePane="bottomLeft" state="frozen"/>
      <selection pane="topLeft" activeCell="A1" sqref="A1"/>
      <selection pane="bottomLeft" activeCell="R15" sqref="R15"/>
    </sheetView>
  </sheetViews>
  <sheetFormatPr defaultColWidth="9.140625" defaultRowHeight="12.75"/>
  <cols>
    <col min="1" max="1" width="5.421875" style="2" customWidth="1"/>
    <col min="2" max="2" width="19.57421875" style="1" bestFit="1" customWidth="1"/>
    <col min="3" max="3" width="13.140625" style="1" customWidth="1"/>
    <col min="4" max="4" width="9.57421875" style="0" customWidth="1"/>
    <col min="5" max="5" width="8.7109375" style="0" customWidth="1"/>
    <col min="6" max="6" width="12.57421875" style="0" hidden="1" customWidth="1"/>
    <col min="7" max="7" width="12.57421875" style="0" bestFit="1" customWidth="1"/>
    <col min="8" max="8" width="7.7109375" style="4" customWidth="1"/>
    <col min="9" max="9" width="10.57421875" style="0" bestFit="1" customWidth="1"/>
    <col min="10" max="10" width="12.28125" style="0" customWidth="1"/>
    <col min="11" max="11" width="0" style="0" hidden="1" customWidth="1"/>
    <col min="13" max="13" width="9.140625" style="4" customWidth="1"/>
    <col min="16" max="16" width="0" style="0" hidden="1" customWidth="1"/>
    <col min="18" max="18" width="9.140625" style="4" customWidth="1"/>
    <col min="19" max="21" width="0" style="0" hidden="1" customWidth="1"/>
    <col min="22" max="22" width="7.140625" style="0" hidden="1" customWidth="1"/>
    <col min="23" max="23" width="0" style="4" hidden="1" customWidth="1"/>
    <col min="24" max="27" width="0" style="0" hidden="1" customWidth="1"/>
    <col min="28" max="28" width="0" style="4" hidden="1" customWidth="1"/>
    <col min="29" max="29" width="0" style="2" hidden="1" customWidth="1"/>
    <col min="30" max="30" width="0" style="3" hidden="1" customWidth="1"/>
    <col min="31" max="31" width="9.140625" style="16" customWidth="1"/>
    <col min="32" max="32" width="11.421875" style="11" customWidth="1"/>
    <col min="33" max="33" width="9.140625" style="121" customWidth="1"/>
    <col min="34" max="36" width="9.140625" style="39" customWidth="1"/>
    <col min="37" max="37" width="10.421875" style="40" customWidth="1"/>
    <col min="38" max="38" width="9.28125" style="39" customWidth="1"/>
    <col min="39" max="56" width="9.140625" style="39" customWidth="1"/>
  </cols>
  <sheetData>
    <row r="1" spans="1:56" s="10" customFormat="1" ht="12.75">
      <c r="A1" s="96"/>
      <c r="B1" s="79"/>
      <c r="C1" s="43" t="s">
        <v>1</v>
      </c>
      <c r="D1" s="44" t="s">
        <v>2</v>
      </c>
      <c r="E1" s="45">
        <v>0.005601851851851852</v>
      </c>
      <c r="F1" s="44"/>
      <c r="G1" s="44"/>
      <c r="H1" s="46"/>
      <c r="I1" s="61" t="s">
        <v>9</v>
      </c>
      <c r="J1" s="45">
        <v>0.006759259259259259</v>
      </c>
      <c r="K1" s="44"/>
      <c r="L1" s="44"/>
      <c r="M1" s="46"/>
      <c r="N1" s="61" t="s">
        <v>15</v>
      </c>
      <c r="O1" s="45">
        <v>0.03872685185185185</v>
      </c>
      <c r="P1" s="44"/>
      <c r="Q1" s="44"/>
      <c r="R1" s="46"/>
      <c r="S1" s="44" t="s">
        <v>10</v>
      </c>
      <c r="T1" s="45">
        <v>0.041666666666666664</v>
      </c>
      <c r="U1" s="44"/>
      <c r="V1" s="44"/>
      <c r="W1" s="62"/>
      <c r="X1" s="44" t="s">
        <v>11</v>
      </c>
      <c r="Y1" s="45">
        <v>0.052083333333333336</v>
      </c>
      <c r="Z1" s="44"/>
      <c r="AA1" s="44"/>
      <c r="AB1" s="62"/>
      <c r="AC1" s="63"/>
      <c r="AD1" s="70" t="s">
        <v>12</v>
      </c>
      <c r="AE1" s="74" t="s">
        <v>12</v>
      </c>
      <c r="AF1" s="127" t="s">
        <v>19</v>
      </c>
      <c r="AG1" s="96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</row>
    <row r="2" spans="1:56" s="9" customFormat="1" ht="23.25" thickBot="1">
      <c r="A2" s="80" t="s">
        <v>0</v>
      </c>
      <c r="B2" s="80" t="s">
        <v>20</v>
      </c>
      <c r="C2" s="64" t="s">
        <v>6</v>
      </c>
      <c r="D2" s="5" t="s">
        <v>7</v>
      </c>
      <c r="E2" s="5" t="s">
        <v>3</v>
      </c>
      <c r="F2" s="5" t="s">
        <v>8</v>
      </c>
      <c r="G2" s="6" t="s">
        <v>4</v>
      </c>
      <c r="H2" s="65" t="s">
        <v>5</v>
      </c>
      <c r="I2" s="66" t="s">
        <v>7</v>
      </c>
      <c r="J2" s="5" t="s">
        <v>3</v>
      </c>
      <c r="K2" s="5" t="s">
        <v>8</v>
      </c>
      <c r="L2" s="6" t="s">
        <v>4</v>
      </c>
      <c r="M2" s="65" t="s">
        <v>5</v>
      </c>
      <c r="N2" s="66" t="s">
        <v>7</v>
      </c>
      <c r="O2" s="5" t="s">
        <v>3</v>
      </c>
      <c r="P2" s="5" t="s">
        <v>8</v>
      </c>
      <c r="Q2" s="6" t="s">
        <v>4</v>
      </c>
      <c r="R2" s="65" t="s">
        <v>5</v>
      </c>
      <c r="S2" s="5" t="s">
        <v>7</v>
      </c>
      <c r="T2" s="5" t="s">
        <v>3</v>
      </c>
      <c r="U2" s="5" t="s">
        <v>8</v>
      </c>
      <c r="V2" s="6" t="s">
        <v>4</v>
      </c>
      <c r="W2" s="7" t="s">
        <v>5</v>
      </c>
      <c r="X2" s="5" t="s">
        <v>7</v>
      </c>
      <c r="Y2" s="5" t="s">
        <v>3</v>
      </c>
      <c r="Z2" s="5" t="s">
        <v>8</v>
      </c>
      <c r="AA2" s="6" t="s">
        <v>4</v>
      </c>
      <c r="AB2" s="7" t="s">
        <v>5</v>
      </c>
      <c r="AC2" s="8" t="s">
        <v>14</v>
      </c>
      <c r="AD2" s="71" t="s">
        <v>5</v>
      </c>
      <c r="AE2" s="75" t="s">
        <v>16</v>
      </c>
      <c r="AF2" s="128"/>
      <c r="AG2" s="80" t="s">
        <v>0</v>
      </c>
      <c r="AH2" s="23"/>
      <c r="AI2" s="23"/>
      <c r="AJ2" s="23"/>
      <c r="AK2" s="26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</row>
    <row r="3" spans="1:56" s="12" customFormat="1" ht="15.75">
      <c r="A3" s="97">
        <v>1</v>
      </c>
      <c r="B3" s="93" t="s">
        <v>25</v>
      </c>
      <c r="C3" s="85">
        <v>0.5916666666666667</v>
      </c>
      <c r="D3" s="53">
        <f>$C3+E$1</f>
        <v>0.5972685185185185</v>
      </c>
      <c r="E3" s="54">
        <v>0.5973148148148147</v>
      </c>
      <c r="F3" s="55">
        <f>IF(E3&gt;=D3,1,2)</f>
        <v>1</v>
      </c>
      <c r="G3" s="56">
        <f>IF(E3&gt;D3,E3-D3,D3-E3)</f>
        <v>4.6296296296266526E-05</v>
      </c>
      <c r="H3" s="57">
        <f>(HOUR(G3)*360+MINUTE(G3)*60+SECOND(G3))*F3</f>
        <v>4</v>
      </c>
      <c r="I3" s="67">
        <f aca="true" t="shared" si="0" ref="I3:I20">$C3+J$1</f>
        <v>0.5984259259259259</v>
      </c>
      <c r="J3" s="53">
        <v>0.5992361111111111</v>
      </c>
      <c r="K3" s="55">
        <f>IF(J3&gt;=I3,1,2)</f>
        <v>1</v>
      </c>
      <c r="L3" s="56">
        <f aca="true" t="shared" si="1" ref="L3:L18">IF(J3&gt;I3,J3-I3,I3-J3)</f>
        <v>0.0008101851851851638</v>
      </c>
      <c r="M3" s="57">
        <f>(HOUR(L3)*360+MINUTE(L3)*60+SECOND(L3))*K3</f>
        <v>70</v>
      </c>
      <c r="N3" s="67">
        <f aca="true" t="shared" si="2" ref="N3:N20">$C3+O$1</f>
        <v>0.6303935185185185</v>
      </c>
      <c r="O3" s="53">
        <v>0.6395717592592592</v>
      </c>
      <c r="P3" s="55">
        <f>IF(O3&gt;=N3,1,2)</f>
        <v>1</v>
      </c>
      <c r="Q3" s="56">
        <f aca="true" t="shared" si="3" ref="Q3:Q18">IF(O3&gt;N3,O3-N3,N3-O3)</f>
        <v>0.009178240740740695</v>
      </c>
      <c r="R3" s="57">
        <f>(HOUR(Q3)*360+MINUTE(Q3)*60+SECOND(Q3))*P3</f>
        <v>793</v>
      </c>
      <c r="S3" s="58">
        <f aca="true" t="shared" si="4" ref="S3:S20">$C3+T$1</f>
        <v>0.6333333333333333</v>
      </c>
      <c r="T3" s="53">
        <v>0.6333333333333333</v>
      </c>
      <c r="U3" s="55">
        <f>IF(T3&gt;=S3,1,2)</f>
        <v>1</v>
      </c>
      <c r="V3" s="56">
        <f aca="true" t="shared" si="5" ref="V3:V18">IF(T3&gt;S3,T3-S3,S3-T3)</f>
        <v>0</v>
      </c>
      <c r="W3" s="59">
        <f>(HOUR(V3)*360+MINUTE(V3)*60+SECOND(V3))*U3</f>
        <v>0</v>
      </c>
      <c r="X3" s="53">
        <f aca="true" t="shared" si="6" ref="X3:X20">$C3+Y$1</f>
        <v>0.64375</v>
      </c>
      <c r="Y3" s="53">
        <v>0.64375</v>
      </c>
      <c r="Z3" s="55">
        <f>IF(Y3&gt;=X3,1,2)</f>
        <v>1</v>
      </c>
      <c r="AA3" s="56">
        <f aca="true" t="shared" si="7" ref="AA3:AA18">IF(Y3&gt;X3,Y3-X3,X3-Y3)</f>
        <v>0</v>
      </c>
      <c r="AB3" s="59">
        <f aca="true" t="shared" si="8" ref="AB3:AB20">(HOUR(AA3)*360+MINUTE(AA3)*60+SECOND(AA3))*Z3</f>
        <v>0</v>
      </c>
      <c r="AC3" s="60">
        <v>1</v>
      </c>
      <c r="AD3" s="72">
        <f aca="true" t="shared" si="9" ref="AD3:AD20">IF(AC3=1,H3+M3+R3+W3+AB3,"DNF")</f>
        <v>867</v>
      </c>
      <c r="AE3" s="76">
        <f>IF(AC3&gt;0,1200-AD3,"DNF")</f>
        <v>333</v>
      </c>
      <c r="AF3" s="123">
        <f aca="true" t="shared" si="10" ref="AF3:AF20">IF(AC3&gt;0,RANK(AE3,AE$3:AE$21,0),"")</f>
        <v>10</v>
      </c>
      <c r="AG3" s="126">
        <f>A3</f>
        <v>1</v>
      </c>
      <c r="AH3" s="39"/>
      <c r="AI3" s="39"/>
      <c r="AJ3" s="39"/>
      <c r="AK3" s="122"/>
      <c r="AL3" s="30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</row>
    <row r="4" spans="1:56" s="15" customFormat="1" ht="15.75">
      <c r="A4" s="98">
        <v>2</v>
      </c>
      <c r="B4" s="92" t="s">
        <v>26</v>
      </c>
      <c r="C4" s="86">
        <v>0.5895833333333333</v>
      </c>
      <c r="D4" s="13">
        <f aca="true" t="shared" si="11" ref="D4:D20">$C4+E$1</f>
        <v>0.5951851851851852</v>
      </c>
      <c r="E4" s="22">
        <v>0.5984722222222222</v>
      </c>
      <c r="F4" s="27">
        <f>IF(E4&gt;=D4,1,2)</f>
        <v>1</v>
      </c>
      <c r="G4" s="28">
        <f>IF(E4&gt;D4,E4-D4,D4-E4)</f>
        <v>0.0032870370370370328</v>
      </c>
      <c r="H4" s="47">
        <f>(HOUR(G4)*360+MINUTE(G4)*60+SECOND(G4))*F4</f>
        <v>284</v>
      </c>
      <c r="I4" s="68">
        <f t="shared" si="0"/>
        <v>0.5963425925925926</v>
      </c>
      <c r="J4" s="13">
        <v>0.6007175925925926</v>
      </c>
      <c r="K4" s="27">
        <f aca="true" t="shared" si="12" ref="K4:K19">IF(J4&gt;=I4,1,2)</f>
        <v>1</v>
      </c>
      <c r="L4" s="28">
        <f t="shared" si="1"/>
        <v>0.004375000000000018</v>
      </c>
      <c r="M4" s="47">
        <f aca="true" t="shared" si="13" ref="M4:M19">(HOUR(L4)*360+MINUTE(L4)*60+SECOND(L4))*K4</f>
        <v>378</v>
      </c>
      <c r="N4" s="68">
        <f t="shared" si="2"/>
        <v>0.6283101851851852</v>
      </c>
      <c r="O4" s="13">
        <v>0.6323726851851852</v>
      </c>
      <c r="P4" s="27">
        <f aca="true" t="shared" si="14" ref="P4:P19">IF(O4&gt;=N4,1,2)</f>
        <v>1</v>
      </c>
      <c r="Q4" s="28">
        <f t="shared" si="3"/>
        <v>0.004062499999999969</v>
      </c>
      <c r="R4" s="47">
        <f aca="true" t="shared" si="15" ref="R4:R19">(HOUR(Q4)*360+MINUTE(Q4)*60+SECOND(Q4))*P4</f>
        <v>351</v>
      </c>
      <c r="S4" s="42">
        <f t="shared" si="4"/>
        <v>0.63125</v>
      </c>
      <c r="T4" s="13">
        <v>0.63125</v>
      </c>
      <c r="U4" s="27">
        <f aca="true" t="shared" si="16" ref="U4:U19">IF(T4&gt;=S4,1,2)</f>
        <v>1</v>
      </c>
      <c r="V4" s="28">
        <f t="shared" si="5"/>
        <v>0</v>
      </c>
      <c r="W4" s="24">
        <f aca="true" t="shared" si="17" ref="W4:W19">(HOUR(V4)*360+MINUTE(V4)*60+SECOND(V4))*U4</f>
        <v>0</v>
      </c>
      <c r="X4" s="13">
        <f t="shared" si="6"/>
        <v>0.6416666666666667</v>
      </c>
      <c r="Y4" s="13">
        <v>0.6416666666666667</v>
      </c>
      <c r="Z4" s="27">
        <f aca="true" t="shared" si="18" ref="Z4:Z19">IF(Y4&gt;=X4,1,2)</f>
        <v>1</v>
      </c>
      <c r="AA4" s="28">
        <f t="shared" si="7"/>
        <v>0</v>
      </c>
      <c r="AB4" s="24">
        <f t="shared" si="8"/>
        <v>0</v>
      </c>
      <c r="AC4" s="14">
        <v>1</v>
      </c>
      <c r="AD4" s="73">
        <f t="shared" si="9"/>
        <v>1013</v>
      </c>
      <c r="AE4" s="77">
        <f>IF(AC4&gt;0,1200-AD4,"DNF")</f>
        <v>187</v>
      </c>
      <c r="AF4" s="124">
        <f t="shared" si="10"/>
        <v>11</v>
      </c>
      <c r="AG4" s="81">
        <f aca="true" t="shared" si="19" ref="AG4:AG20">A4</f>
        <v>2</v>
      </c>
      <c r="AH4" s="39"/>
      <c r="AI4" s="39"/>
      <c r="AJ4" s="39"/>
      <c r="AK4" s="122"/>
      <c r="AL4" s="30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</row>
    <row r="5" spans="1:56" s="15" customFormat="1" ht="15.75">
      <c r="A5" s="98">
        <v>3</v>
      </c>
      <c r="B5" s="94" t="s">
        <v>27</v>
      </c>
      <c r="C5" s="86"/>
      <c r="D5" s="13">
        <f t="shared" si="11"/>
        <v>0.005601851851851852</v>
      </c>
      <c r="E5" s="22"/>
      <c r="F5" s="27">
        <f aca="true" t="shared" si="20" ref="F5:F20">IF(E5&gt;=D5,1,2)</f>
        <v>2</v>
      </c>
      <c r="G5" s="28">
        <f aca="true" t="shared" si="21" ref="G5:G20">IF(E5&gt;D5,E5-D5,D5-E5)</f>
        <v>0.005601851851851852</v>
      </c>
      <c r="H5" s="47">
        <f aca="true" t="shared" si="22" ref="H5:H20">(HOUR(G5)*360+MINUTE(G5)*60+SECOND(G5))*F5</f>
        <v>968</v>
      </c>
      <c r="I5" s="68">
        <f t="shared" si="0"/>
        <v>0.006759259259259259</v>
      </c>
      <c r="J5" s="13"/>
      <c r="K5" s="27">
        <f t="shared" si="12"/>
        <v>2</v>
      </c>
      <c r="L5" s="28">
        <f t="shared" si="1"/>
        <v>0.006759259259259259</v>
      </c>
      <c r="M5" s="47">
        <f t="shared" si="13"/>
        <v>1168</v>
      </c>
      <c r="N5" s="68">
        <f t="shared" si="2"/>
        <v>0.03872685185185185</v>
      </c>
      <c r="O5" s="13"/>
      <c r="P5" s="27">
        <f t="shared" si="14"/>
        <v>2</v>
      </c>
      <c r="Q5" s="28">
        <f t="shared" si="3"/>
        <v>0.03872685185185185</v>
      </c>
      <c r="R5" s="47">
        <f t="shared" si="15"/>
        <v>6692</v>
      </c>
      <c r="S5" s="42">
        <f t="shared" si="4"/>
        <v>0.041666666666666664</v>
      </c>
      <c r="T5" s="13">
        <v>0.041666666666666664</v>
      </c>
      <c r="U5" s="27">
        <f t="shared" si="16"/>
        <v>1</v>
      </c>
      <c r="V5" s="28">
        <f t="shared" si="5"/>
        <v>0</v>
      </c>
      <c r="W5" s="24">
        <f t="shared" si="17"/>
        <v>0</v>
      </c>
      <c r="X5" s="13">
        <f t="shared" si="6"/>
        <v>0.052083333333333336</v>
      </c>
      <c r="Y5" s="13">
        <v>0.052083333333333336</v>
      </c>
      <c r="Z5" s="27">
        <f t="shared" si="18"/>
        <v>1</v>
      </c>
      <c r="AA5" s="28">
        <f t="shared" si="7"/>
        <v>0</v>
      </c>
      <c r="AB5" s="24">
        <f t="shared" si="8"/>
        <v>0</v>
      </c>
      <c r="AC5" s="14">
        <v>0</v>
      </c>
      <c r="AD5" s="73" t="str">
        <f t="shared" si="9"/>
        <v>DNF</v>
      </c>
      <c r="AE5" s="77" t="str">
        <f aca="true" t="shared" si="23" ref="AE5:AE20">IF(AC5&gt;0,1200-AD5,"DNF")</f>
        <v>DNF</v>
      </c>
      <c r="AF5" s="124">
        <f t="shared" si="10"/>
      </c>
      <c r="AG5" s="81">
        <f t="shared" si="19"/>
        <v>3</v>
      </c>
      <c r="AH5" s="39"/>
      <c r="AI5" s="39"/>
      <c r="AJ5" s="39"/>
      <c r="AK5" s="122"/>
      <c r="AL5" s="30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</row>
    <row r="6" spans="1:56" s="15" customFormat="1" ht="15.75">
      <c r="A6" s="98">
        <v>4</v>
      </c>
      <c r="B6" s="94" t="s">
        <v>28</v>
      </c>
      <c r="C6" s="86">
        <v>0.5888888888888889</v>
      </c>
      <c r="D6" s="13">
        <f t="shared" si="11"/>
        <v>0.5944907407407407</v>
      </c>
      <c r="E6" s="22">
        <v>0.5943171296296296</v>
      </c>
      <c r="F6" s="27">
        <f t="shared" si="20"/>
        <v>2</v>
      </c>
      <c r="G6" s="28">
        <f t="shared" si="21"/>
        <v>0.00017361111111113825</v>
      </c>
      <c r="H6" s="47">
        <f t="shared" si="22"/>
        <v>30</v>
      </c>
      <c r="I6" s="68">
        <f t="shared" si="0"/>
        <v>0.5956481481481481</v>
      </c>
      <c r="J6" s="13">
        <v>0.5959953703703703</v>
      </c>
      <c r="K6" s="27">
        <f t="shared" si="12"/>
        <v>1</v>
      </c>
      <c r="L6" s="28">
        <f t="shared" si="1"/>
        <v>0.0003472222222221655</v>
      </c>
      <c r="M6" s="47">
        <f t="shared" si="13"/>
        <v>30</v>
      </c>
      <c r="N6" s="68">
        <f t="shared" si="2"/>
        <v>0.6276157407407408</v>
      </c>
      <c r="O6" s="13">
        <v>0.6260532407407408</v>
      </c>
      <c r="P6" s="27">
        <f t="shared" si="14"/>
        <v>2</v>
      </c>
      <c r="Q6" s="28">
        <f t="shared" si="3"/>
        <v>0.0015625000000000222</v>
      </c>
      <c r="R6" s="47">
        <f t="shared" si="15"/>
        <v>270</v>
      </c>
      <c r="S6" s="42">
        <f t="shared" si="4"/>
        <v>0.6305555555555555</v>
      </c>
      <c r="T6" s="13">
        <v>0.6305555555555555</v>
      </c>
      <c r="U6" s="27">
        <f t="shared" si="16"/>
        <v>1</v>
      </c>
      <c r="V6" s="28">
        <f t="shared" si="5"/>
        <v>0</v>
      </c>
      <c r="W6" s="24">
        <f t="shared" si="17"/>
        <v>0</v>
      </c>
      <c r="X6" s="13">
        <f t="shared" si="6"/>
        <v>0.6409722222222223</v>
      </c>
      <c r="Y6" s="13">
        <v>0.6409722222222223</v>
      </c>
      <c r="Z6" s="27">
        <f t="shared" si="18"/>
        <v>1</v>
      </c>
      <c r="AA6" s="28">
        <f t="shared" si="7"/>
        <v>0</v>
      </c>
      <c r="AB6" s="24">
        <f t="shared" si="8"/>
        <v>0</v>
      </c>
      <c r="AC6" s="14">
        <v>1</v>
      </c>
      <c r="AD6" s="73">
        <f t="shared" si="9"/>
        <v>330</v>
      </c>
      <c r="AE6" s="77">
        <f t="shared" si="23"/>
        <v>870</v>
      </c>
      <c r="AF6" s="124">
        <f t="shared" si="10"/>
        <v>5</v>
      </c>
      <c r="AG6" s="81">
        <f t="shared" si="19"/>
        <v>4</v>
      </c>
      <c r="AH6" s="39"/>
      <c r="AI6" s="39"/>
      <c r="AJ6" s="39"/>
      <c r="AK6" s="122"/>
      <c r="AL6" s="30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</row>
    <row r="7" spans="1:56" s="15" customFormat="1" ht="15.75">
      <c r="A7" s="98">
        <v>5</v>
      </c>
      <c r="B7" s="94" t="s">
        <v>29</v>
      </c>
      <c r="C7" s="86">
        <v>0.5881944444444445</v>
      </c>
      <c r="D7" s="13">
        <f t="shared" si="11"/>
        <v>0.5937962962962963</v>
      </c>
      <c r="E7" s="22">
        <v>0.592199074074074</v>
      </c>
      <c r="F7" s="27">
        <f t="shared" si="20"/>
        <v>2</v>
      </c>
      <c r="G7" s="28">
        <f t="shared" si="21"/>
        <v>0.0015972222222222499</v>
      </c>
      <c r="H7" s="47">
        <f t="shared" si="22"/>
        <v>276</v>
      </c>
      <c r="I7" s="68">
        <f t="shared" si="0"/>
        <v>0.5949537037037037</v>
      </c>
      <c r="J7" s="13">
        <v>0.594837962962963</v>
      </c>
      <c r="K7" s="27">
        <f t="shared" si="12"/>
        <v>2</v>
      </c>
      <c r="L7" s="28">
        <f t="shared" si="1"/>
        <v>0.00011574074074072183</v>
      </c>
      <c r="M7" s="47">
        <f t="shared" si="13"/>
        <v>20</v>
      </c>
      <c r="N7" s="68">
        <f t="shared" si="2"/>
        <v>0.6269212962962963</v>
      </c>
      <c r="O7" s="13">
        <v>0.6246296296296296</v>
      </c>
      <c r="P7" s="27">
        <f t="shared" si="14"/>
        <v>2</v>
      </c>
      <c r="Q7" s="28">
        <f t="shared" si="3"/>
        <v>0.002291666666666692</v>
      </c>
      <c r="R7" s="47">
        <f t="shared" si="15"/>
        <v>396</v>
      </c>
      <c r="S7" s="42">
        <f t="shared" si="4"/>
        <v>0.6298611111111111</v>
      </c>
      <c r="T7" s="13">
        <v>0.6298611111111111</v>
      </c>
      <c r="U7" s="27">
        <f t="shared" si="16"/>
        <v>1</v>
      </c>
      <c r="V7" s="28">
        <f t="shared" si="5"/>
        <v>0</v>
      </c>
      <c r="W7" s="24">
        <f t="shared" si="17"/>
        <v>0</v>
      </c>
      <c r="X7" s="13">
        <f t="shared" si="6"/>
        <v>0.6402777777777778</v>
      </c>
      <c r="Y7" s="13">
        <v>0.6402777777777778</v>
      </c>
      <c r="Z7" s="27">
        <f t="shared" si="18"/>
        <v>1</v>
      </c>
      <c r="AA7" s="28">
        <f t="shared" si="7"/>
        <v>0</v>
      </c>
      <c r="AB7" s="24">
        <f t="shared" si="8"/>
        <v>0</v>
      </c>
      <c r="AC7" s="14">
        <v>1</v>
      </c>
      <c r="AD7" s="73">
        <f t="shared" si="9"/>
        <v>692</v>
      </c>
      <c r="AE7" s="77">
        <f t="shared" si="23"/>
        <v>508</v>
      </c>
      <c r="AF7" s="124">
        <f t="shared" si="10"/>
        <v>9</v>
      </c>
      <c r="AG7" s="81">
        <f t="shared" si="19"/>
        <v>5</v>
      </c>
      <c r="AH7" s="39"/>
      <c r="AI7" s="39"/>
      <c r="AJ7" s="39"/>
      <c r="AK7" s="122"/>
      <c r="AL7" s="30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</row>
    <row r="8" spans="1:56" s="15" customFormat="1" ht="15.75">
      <c r="A8" s="98">
        <v>6</v>
      </c>
      <c r="B8" s="94" t="s">
        <v>30</v>
      </c>
      <c r="C8" s="86">
        <v>0.5909722222222222</v>
      </c>
      <c r="D8" s="13">
        <f t="shared" si="11"/>
        <v>0.596574074074074</v>
      </c>
      <c r="E8" s="22">
        <v>0.5992592592592593</v>
      </c>
      <c r="F8" s="27">
        <f t="shared" si="20"/>
        <v>1</v>
      </c>
      <c r="G8" s="28">
        <f t="shared" si="21"/>
        <v>0.002685185185185235</v>
      </c>
      <c r="H8" s="47">
        <f t="shared" si="22"/>
        <v>232</v>
      </c>
      <c r="I8" s="68">
        <f t="shared" si="0"/>
        <v>0.5977314814814815</v>
      </c>
      <c r="J8" s="13">
        <v>0.6009027777777778</v>
      </c>
      <c r="K8" s="27">
        <f t="shared" si="12"/>
        <v>1</v>
      </c>
      <c r="L8" s="28">
        <f t="shared" si="1"/>
        <v>0.003171296296296311</v>
      </c>
      <c r="M8" s="47">
        <f t="shared" si="13"/>
        <v>274</v>
      </c>
      <c r="N8" s="68">
        <f t="shared" si="2"/>
        <v>0.6296990740740741</v>
      </c>
      <c r="O8" s="13">
        <v>0.6434837962962963</v>
      </c>
      <c r="P8" s="27">
        <f t="shared" si="14"/>
        <v>1</v>
      </c>
      <c r="Q8" s="28">
        <f t="shared" si="3"/>
        <v>0.013784722222222157</v>
      </c>
      <c r="R8" s="47">
        <f t="shared" si="15"/>
        <v>1191</v>
      </c>
      <c r="S8" s="42">
        <f t="shared" si="4"/>
        <v>0.6326388888888889</v>
      </c>
      <c r="T8" s="13">
        <v>0.6326388888888889</v>
      </c>
      <c r="U8" s="27">
        <f t="shared" si="16"/>
        <v>1</v>
      </c>
      <c r="V8" s="28">
        <f t="shared" si="5"/>
        <v>0</v>
      </c>
      <c r="W8" s="24">
        <f t="shared" si="17"/>
        <v>0</v>
      </c>
      <c r="X8" s="13">
        <f t="shared" si="6"/>
        <v>0.6430555555555556</v>
      </c>
      <c r="Y8" s="13">
        <v>0.6430555555555556</v>
      </c>
      <c r="Z8" s="27">
        <f t="shared" si="18"/>
        <v>1</v>
      </c>
      <c r="AA8" s="28">
        <f t="shared" si="7"/>
        <v>0</v>
      </c>
      <c r="AB8" s="24">
        <f t="shared" si="8"/>
        <v>0</v>
      </c>
      <c r="AC8" s="14">
        <v>1</v>
      </c>
      <c r="AD8" s="73">
        <f t="shared" si="9"/>
        <v>1697</v>
      </c>
      <c r="AE8" s="77">
        <f t="shared" si="23"/>
        <v>-497</v>
      </c>
      <c r="AF8" s="124">
        <f t="shared" si="10"/>
        <v>12</v>
      </c>
      <c r="AG8" s="81">
        <f t="shared" si="19"/>
        <v>6</v>
      </c>
      <c r="AH8" s="39"/>
      <c r="AI8" s="39"/>
      <c r="AJ8" s="39"/>
      <c r="AK8" s="122"/>
      <c r="AL8" s="30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</row>
    <row r="9" spans="1:56" s="15" customFormat="1" ht="15.75">
      <c r="A9" s="98">
        <v>7</v>
      </c>
      <c r="B9" s="92" t="s">
        <v>43</v>
      </c>
      <c r="C9" s="86">
        <v>0.5930555555555556</v>
      </c>
      <c r="D9" s="13">
        <f t="shared" si="11"/>
        <v>0.5986574074074074</v>
      </c>
      <c r="E9" s="22">
        <v>0.5990972222222223</v>
      </c>
      <c r="F9" s="27">
        <f t="shared" si="20"/>
        <v>1</v>
      </c>
      <c r="G9" s="28">
        <f t="shared" si="21"/>
        <v>0.0004398148148149206</v>
      </c>
      <c r="H9" s="47">
        <f t="shared" si="22"/>
        <v>38</v>
      </c>
      <c r="I9" s="68">
        <f t="shared" si="0"/>
        <v>0.5998148148148148</v>
      </c>
      <c r="J9" s="13">
        <v>0.6011689814814815</v>
      </c>
      <c r="K9" s="27">
        <f t="shared" si="12"/>
        <v>1</v>
      </c>
      <c r="L9" s="28">
        <f t="shared" si="1"/>
        <v>0.0013541666666666563</v>
      </c>
      <c r="M9" s="47">
        <f t="shared" si="13"/>
        <v>117</v>
      </c>
      <c r="N9" s="68">
        <f t="shared" si="2"/>
        <v>0.6317824074074074</v>
      </c>
      <c r="O9" s="13">
        <v>0.6378125</v>
      </c>
      <c r="P9" s="27">
        <f t="shared" si="14"/>
        <v>1</v>
      </c>
      <c r="Q9" s="28">
        <f t="shared" si="3"/>
        <v>0.006030092592592573</v>
      </c>
      <c r="R9" s="47">
        <f t="shared" si="15"/>
        <v>521</v>
      </c>
      <c r="S9" s="42">
        <f t="shared" si="4"/>
        <v>0.6347222222222222</v>
      </c>
      <c r="T9" s="13">
        <v>0.6347222222222222</v>
      </c>
      <c r="U9" s="27">
        <f t="shared" si="16"/>
        <v>1</v>
      </c>
      <c r="V9" s="28">
        <f t="shared" si="5"/>
        <v>0</v>
      </c>
      <c r="W9" s="24">
        <f t="shared" si="17"/>
        <v>0</v>
      </c>
      <c r="X9" s="13">
        <f t="shared" si="6"/>
        <v>0.6451388888888889</v>
      </c>
      <c r="Y9" s="13">
        <v>0.6451388888888889</v>
      </c>
      <c r="Z9" s="27">
        <f t="shared" si="18"/>
        <v>1</v>
      </c>
      <c r="AA9" s="28">
        <f t="shared" si="7"/>
        <v>0</v>
      </c>
      <c r="AB9" s="24">
        <f t="shared" si="8"/>
        <v>0</v>
      </c>
      <c r="AC9" s="14">
        <v>1</v>
      </c>
      <c r="AD9" s="73">
        <f t="shared" si="9"/>
        <v>676</v>
      </c>
      <c r="AE9" s="77">
        <f t="shared" si="23"/>
        <v>524</v>
      </c>
      <c r="AF9" s="124">
        <f t="shared" si="10"/>
        <v>8</v>
      </c>
      <c r="AG9" s="81">
        <f t="shared" si="19"/>
        <v>7</v>
      </c>
      <c r="AH9" s="39"/>
      <c r="AI9" s="39"/>
      <c r="AJ9" s="39"/>
      <c r="AK9" s="122"/>
      <c r="AL9" s="30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</row>
    <row r="10" spans="1:56" s="15" customFormat="1" ht="15.75">
      <c r="A10" s="98">
        <v>8</v>
      </c>
      <c r="B10" s="94" t="s">
        <v>32</v>
      </c>
      <c r="C10" s="86">
        <v>0.5958333333333333</v>
      </c>
      <c r="D10" s="13">
        <f t="shared" si="11"/>
        <v>0.6014351851851851</v>
      </c>
      <c r="E10" s="22">
        <v>0.6018981481481481</v>
      </c>
      <c r="F10" s="27">
        <f t="shared" si="20"/>
        <v>1</v>
      </c>
      <c r="G10" s="28">
        <f t="shared" si="21"/>
        <v>0.0004629629629629983</v>
      </c>
      <c r="H10" s="47">
        <f t="shared" si="22"/>
        <v>40</v>
      </c>
      <c r="I10" s="68">
        <f t="shared" si="0"/>
        <v>0.6025925925925926</v>
      </c>
      <c r="J10" s="13">
        <v>0.6032638888888889</v>
      </c>
      <c r="K10" s="27">
        <f t="shared" si="12"/>
        <v>1</v>
      </c>
      <c r="L10" s="28">
        <f t="shared" si="1"/>
        <v>0.0006712962962963642</v>
      </c>
      <c r="M10" s="47">
        <f t="shared" si="13"/>
        <v>58</v>
      </c>
      <c r="N10" s="68">
        <f t="shared" si="2"/>
        <v>0.6345601851851852</v>
      </c>
      <c r="O10" s="13">
        <v>0.6348032407407408</v>
      </c>
      <c r="P10" s="27">
        <f t="shared" si="14"/>
        <v>1</v>
      </c>
      <c r="Q10" s="28">
        <f t="shared" si="3"/>
        <v>0.00024305555555559355</v>
      </c>
      <c r="R10" s="47">
        <f t="shared" si="15"/>
        <v>21</v>
      </c>
      <c r="S10" s="42">
        <f t="shared" si="4"/>
        <v>0.6375</v>
      </c>
      <c r="T10" s="13">
        <v>0.6375</v>
      </c>
      <c r="U10" s="27">
        <f t="shared" si="16"/>
        <v>1</v>
      </c>
      <c r="V10" s="28">
        <f t="shared" si="5"/>
        <v>0</v>
      </c>
      <c r="W10" s="24">
        <f t="shared" si="17"/>
        <v>0</v>
      </c>
      <c r="X10" s="13">
        <f t="shared" si="6"/>
        <v>0.6479166666666667</v>
      </c>
      <c r="Y10" s="13">
        <v>0.6479166666666667</v>
      </c>
      <c r="Z10" s="27">
        <f t="shared" si="18"/>
        <v>1</v>
      </c>
      <c r="AA10" s="28">
        <f t="shared" si="7"/>
        <v>0</v>
      </c>
      <c r="AB10" s="24">
        <f t="shared" si="8"/>
        <v>0</v>
      </c>
      <c r="AC10" s="14">
        <v>1</v>
      </c>
      <c r="AD10" s="73">
        <f t="shared" si="9"/>
        <v>119</v>
      </c>
      <c r="AE10" s="77">
        <f t="shared" si="23"/>
        <v>1081</v>
      </c>
      <c r="AF10" s="124">
        <f t="shared" si="10"/>
        <v>2</v>
      </c>
      <c r="AG10" s="81">
        <f t="shared" si="19"/>
        <v>8</v>
      </c>
      <c r="AH10" s="39"/>
      <c r="AI10" s="39"/>
      <c r="AJ10" s="39"/>
      <c r="AK10" s="122"/>
      <c r="AL10" s="30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</row>
    <row r="11" spans="1:56" s="15" customFormat="1" ht="15.75">
      <c r="A11" s="98">
        <v>9</v>
      </c>
      <c r="B11" s="92" t="s">
        <v>33</v>
      </c>
      <c r="C11" s="86">
        <v>0.5902777777777778</v>
      </c>
      <c r="D11" s="13">
        <f t="shared" si="11"/>
        <v>0.5958796296296296</v>
      </c>
      <c r="E11" s="22">
        <v>0.5984722222222222</v>
      </c>
      <c r="F11" s="27">
        <f t="shared" si="20"/>
        <v>1</v>
      </c>
      <c r="G11" s="28">
        <f t="shared" si="21"/>
        <v>0.002592592592592591</v>
      </c>
      <c r="H11" s="47">
        <f t="shared" si="22"/>
        <v>224</v>
      </c>
      <c r="I11" s="68">
        <f t="shared" si="0"/>
        <v>0.597037037037037</v>
      </c>
      <c r="J11" s="13"/>
      <c r="K11" s="27">
        <f t="shared" si="12"/>
        <v>2</v>
      </c>
      <c r="L11" s="28">
        <f t="shared" si="1"/>
        <v>0.597037037037037</v>
      </c>
      <c r="M11" s="47">
        <f t="shared" si="13"/>
        <v>12448</v>
      </c>
      <c r="N11" s="68">
        <f t="shared" si="2"/>
        <v>0.6290046296296297</v>
      </c>
      <c r="O11" s="13">
        <v>0.6334953703703704</v>
      </c>
      <c r="P11" s="27">
        <f t="shared" si="14"/>
        <v>1</v>
      </c>
      <c r="Q11" s="28">
        <f t="shared" si="3"/>
        <v>0.00449074074074074</v>
      </c>
      <c r="R11" s="47">
        <f t="shared" si="15"/>
        <v>388</v>
      </c>
      <c r="S11" s="42">
        <f t="shared" si="4"/>
        <v>0.6319444444444444</v>
      </c>
      <c r="T11" s="13">
        <v>0.6319444444444444</v>
      </c>
      <c r="U11" s="27">
        <f t="shared" si="16"/>
        <v>1</v>
      </c>
      <c r="V11" s="28">
        <f t="shared" si="5"/>
        <v>0</v>
      </c>
      <c r="W11" s="24">
        <f t="shared" si="17"/>
        <v>0</v>
      </c>
      <c r="X11" s="13">
        <f t="shared" si="6"/>
        <v>0.6423611111111112</v>
      </c>
      <c r="Y11" s="13">
        <v>0.6423611111111112</v>
      </c>
      <c r="Z11" s="27">
        <f t="shared" si="18"/>
        <v>1</v>
      </c>
      <c r="AA11" s="28">
        <f t="shared" si="7"/>
        <v>0</v>
      </c>
      <c r="AB11" s="24">
        <f t="shared" si="8"/>
        <v>0</v>
      </c>
      <c r="AC11" s="14">
        <v>0</v>
      </c>
      <c r="AD11" s="73" t="str">
        <f t="shared" si="9"/>
        <v>DNF</v>
      </c>
      <c r="AE11" s="77" t="str">
        <f t="shared" si="23"/>
        <v>DNF</v>
      </c>
      <c r="AF11" s="124">
        <f t="shared" si="10"/>
      </c>
      <c r="AG11" s="81">
        <f t="shared" si="19"/>
        <v>9</v>
      </c>
      <c r="AH11" s="39"/>
      <c r="AI11" s="39"/>
      <c r="AJ11" s="39"/>
      <c r="AK11" s="122"/>
      <c r="AL11" s="30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s="15" customFormat="1" ht="15.75">
      <c r="A12" s="98">
        <v>10</v>
      </c>
      <c r="B12" s="94" t="s">
        <v>34</v>
      </c>
      <c r="C12" s="86">
        <v>0.5972222222222222</v>
      </c>
      <c r="D12" s="13">
        <f t="shared" si="11"/>
        <v>0.602824074074074</v>
      </c>
      <c r="E12" s="22">
        <v>0.6028125</v>
      </c>
      <c r="F12" s="27">
        <f t="shared" si="20"/>
        <v>2</v>
      </c>
      <c r="G12" s="28">
        <f t="shared" si="21"/>
        <v>1.1574074074038876E-05</v>
      </c>
      <c r="H12" s="47">
        <f t="shared" si="22"/>
        <v>2</v>
      </c>
      <c r="I12" s="68">
        <f t="shared" si="0"/>
        <v>0.6039814814814815</v>
      </c>
      <c r="J12" s="13">
        <v>0.6045949074074074</v>
      </c>
      <c r="K12" s="27">
        <f t="shared" si="12"/>
        <v>1</v>
      </c>
      <c r="L12" s="28">
        <f t="shared" si="1"/>
        <v>0.0006134259259259478</v>
      </c>
      <c r="M12" s="47">
        <f t="shared" si="13"/>
        <v>53</v>
      </c>
      <c r="N12" s="68">
        <f t="shared" si="2"/>
        <v>0.6359490740740741</v>
      </c>
      <c r="O12" s="13">
        <v>0.6366319444444445</v>
      </c>
      <c r="P12" s="27">
        <f t="shared" si="14"/>
        <v>1</v>
      </c>
      <c r="Q12" s="28">
        <f t="shared" si="3"/>
        <v>0.0006828703703704031</v>
      </c>
      <c r="R12" s="47">
        <f t="shared" si="15"/>
        <v>59</v>
      </c>
      <c r="S12" s="42">
        <f t="shared" si="4"/>
        <v>0.6388888888888888</v>
      </c>
      <c r="T12" s="13">
        <v>0.6388888888888888</v>
      </c>
      <c r="U12" s="27">
        <f t="shared" si="16"/>
        <v>1</v>
      </c>
      <c r="V12" s="28">
        <f t="shared" si="5"/>
        <v>0</v>
      </c>
      <c r="W12" s="24">
        <f t="shared" si="17"/>
        <v>0</v>
      </c>
      <c r="X12" s="13">
        <f t="shared" si="6"/>
        <v>0.6493055555555556</v>
      </c>
      <c r="Y12" s="13">
        <v>0.6493055555555556</v>
      </c>
      <c r="Z12" s="27">
        <f t="shared" si="18"/>
        <v>1</v>
      </c>
      <c r="AA12" s="28">
        <f t="shared" si="7"/>
        <v>0</v>
      </c>
      <c r="AB12" s="24">
        <f t="shared" si="8"/>
        <v>0</v>
      </c>
      <c r="AC12" s="14">
        <v>1</v>
      </c>
      <c r="AD12" s="73">
        <f t="shared" si="9"/>
        <v>114</v>
      </c>
      <c r="AE12" s="77">
        <f t="shared" si="23"/>
        <v>1086</v>
      </c>
      <c r="AF12" s="124">
        <f t="shared" si="10"/>
        <v>1</v>
      </c>
      <c r="AG12" s="81">
        <f t="shared" si="19"/>
        <v>10</v>
      </c>
      <c r="AH12" s="39"/>
      <c r="AI12" s="39"/>
      <c r="AJ12" s="39"/>
      <c r="AK12" s="122"/>
      <c r="AL12" s="30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s="15" customFormat="1" ht="15.75">
      <c r="A13" s="98">
        <v>11</v>
      </c>
      <c r="B13" s="94" t="s">
        <v>35</v>
      </c>
      <c r="C13" s="86">
        <v>0.5923611111111111</v>
      </c>
      <c r="D13" s="13">
        <f t="shared" si="11"/>
        <v>0.5979629629629629</v>
      </c>
      <c r="E13" s="22">
        <v>0.5974305555555556</v>
      </c>
      <c r="F13" s="27">
        <f t="shared" si="20"/>
        <v>2</v>
      </c>
      <c r="G13" s="28">
        <f t="shared" si="21"/>
        <v>0.0005324074074073426</v>
      </c>
      <c r="H13" s="47">
        <f t="shared" si="22"/>
        <v>92</v>
      </c>
      <c r="I13" s="68">
        <f t="shared" si="0"/>
        <v>0.5991203703703704</v>
      </c>
      <c r="J13" s="13">
        <v>0.5989236111111111</v>
      </c>
      <c r="K13" s="27">
        <f t="shared" si="12"/>
        <v>2</v>
      </c>
      <c r="L13" s="28">
        <f t="shared" si="1"/>
        <v>0.000196759259259216</v>
      </c>
      <c r="M13" s="47">
        <f t="shared" si="13"/>
        <v>34</v>
      </c>
      <c r="N13" s="68">
        <f t="shared" si="2"/>
        <v>0.631087962962963</v>
      </c>
      <c r="O13" s="13">
        <v>0.6302430555555555</v>
      </c>
      <c r="P13" s="27">
        <f t="shared" si="14"/>
        <v>2</v>
      </c>
      <c r="Q13" s="28">
        <f t="shared" si="3"/>
        <v>0.0008449074074075025</v>
      </c>
      <c r="R13" s="47">
        <f t="shared" si="15"/>
        <v>146</v>
      </c>
      <c r="S13" s="42">
        <f t="shared" si="4"/>
        <v>0.6340277777777777</v>
      </c>
      <c r="T13" s="13">
        <v>0.6340277777777777</v>
      </c>
      <c r="U13" s="27">
        <f t="shared" si="16"/>
        <v>1</v>
      </c>
      <c r="V13" s="28">
        <f t="shared" si="5"/>
        <v>0</v>
      </c>
      <c r="W13" s="24">
        <f t="shared" si="17"/>
        <v>0</v>
      </c>
      <c r="X13" s="13">
        <f t="shared" si="6"/>
        <v>0.6444444444444445</v>
      </c>
      <c r="Y13" s="13">
        <v>0.6444444444444445</v>
      </c>
      <c r="Z13" s="27">
        <f t="shared" si="18"/>
        <v>1</v>
      </c>
      <c r="AA13" s="28">
        <f t="shared" si="7"/>
        <v>0</v>
      </c>
      <c r="AB13" s="24">
        <f t="shared" si="8"/>
        <v>0</v>
      </c>
      <c r="AC13" s="14">
        <v>1</v>
      </c>
      <c r="AD13" s="73">
        <f t="shared" si="9"/>
        <v>272</v>
      </c>
      <c r="AE13" s="77">
        <f t="shared" si="23"/>
        <v>928</v>
      </c>
      <c r="AF13" s="124">
        <f t="shared" si="10"/>
        <v>3</v>
      </c>
      <c r="AG13" s="81">
        <f t="shared" si="19"/>
        <v>11</v>
      </c>
      <c r="AH13" s="39"/>
      <c r="AI13" s="39"/>
      <c r="AJ13" s="39"/>
      <c r="AK13" s="122"/>
      <c r="AL13" s="30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s="15" customFormat="1" ht="15.75">
      <c r="A14" s="98">
        <v>12</v>
      </c>
      <c r="B14" s="94" t="s">
        <v>36</v>
      </c>
      <c r="C14" s="86"/>
      <c r="D14" s="13">
        <f t="shared" si="11"/>
        <v>0.005601851851851852</v>
      </c>
      <c r="E14" s="22"/>
      <c r="F14" s="27">
        <f t="shared" si="20"/>
        <v>2</v>
      </c>
      <c r="G14" s="28">
        <f t="shared" si="21"/>
        <v>0.005601851851851852</v>
      </c>
      <c r="H14" s="47">
        <f t="shared" si="22"/>
        <v>968</v>
      </c>
      <c r="I14" s="68">
        <f t="shared" si="0"/>
        <v>0.006759259259259259</v>
      </c>
      <c r="J14" s="13"/>
      <c r="K14" s="27">
        <f t="shared" si="12"/>
        <v>2</v>
      </c>
      <c r="L14" s="28">
        <f t="shared" si="1"/>
        <v>0.006759259259259259</v>
      </c>
      <c r="M14" s="47">
        <f t="shared" si="13"/>
        <v>1168</v>
      </c>
      <c r="N14" s="68">
        <f t="shared" si="2"/>
        <v>0.03872685185185185</v>
      </c>
      <c r="O14" s="13"/>
      <c r="P14" s="27">
        <f t="shared" si="14"/>
        <v>2</v>
      </c>
      <c r="Q14" s="28">
        <f t="shared" si="3"/>
        <v>0.03872685185185185</v>
      </c>
      <c r="R14" s="47">
        <f t="shared" si="15"/>
        <v>6692</v>
      </c>
      <c r="S14" s="42">
        <f t="shared" si="4"/>
        <v>0.041666666666666664</v>
      </c>
      <c r="T14" s="13">
        <v>0.041666666666666664</v>
      </c>
      <c r="U14" s="27">
        <f t="shared" si="16"/>
        <v>1</v>
      </c>
      <c r="V14" s="28">
        <f t="shared" si="5"/>
        <v>0</v>
      </c>
      <c r="W14" s="24">
        <f t="shared" si="17"/>
        <v>0</v>
      </c>
      <c r="X14" s="13">
        <f t="shared" si="6"/>
        <v>0.052083333333333336</v>
      </c>
      <c r="Y14" s="13">
        <v>0.052083333333333336</v>
      </c>
      <c r="Z14" s="27">
        <f t="shared" si="18"/>
        <v>1</v>
      </c>
      <c r="AA14" s="28">
        <f t="shared" si="7"/>
        <v>0</v>
      </c>
      <c r="AB14" s="24">
        <f t="shared" si="8"/>
        <v>0</v>
      </c>
      <c r="AC14" s="14">
        <v>0</v>
      </c>
      <c r="AD14" s="73" t="str">
        <f t="shared" si="9"/>
        <v>DNF</v>
      </c>
      <c r="AE14" s="77" t="str">
        <f t="shared" si="23"/>
        <v>DNF</v>
      </c>
      <c r="AF14" s="124">
        <f t="shared" si="10"/>
      </c>
      <c r="AG14" s="81">
        <f t="shared" si="19"/>
        <v>12</v>
      </c>
      <c r="AH14" s="39"/>
      <c r="AI14" s="39"/>
      <c r="AJ14" s="39"/>
      <c r="AK14" s="122"/>
      <c r="AL14" s="30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s="15" customFormat="1" ht="15.75">
      <c r="A15" s="98">
        <v>13</v>
      </c>
      <c r="B15" s="92" t="s">
        <v>37</v>
      </c>
      <c r="C15" s="86">
        <v>0.5979166666666667</v>
      </c>
      <c r="D15" s="13">
        <f t="shared" si="11"/>
        <v>0.6035185185185185</v>
      </c>
      <c r="E15" s="22">
        <v>0.6049074074074073</v>
      </c>
      <c r="F15" s="27">
        <f t="shared" si="20"/>
        <v>1</v>
      </c>
      <c r="G15" s="28">
        <f t="shared" si="21"/>
        <v>0.001388888888888884</v>
      </c>
      <c r="H15" s="47">
        <f t="shared" si="22"/>
        <v>120</v>
      </c>
      <c r="I15" s="68">
        <f t="shared" si="0"/>
        <v>0.6046759259259259</v>
      </c>
      <c r="J15" s="13">
        <v>0.6088310185185185</v>
      </c>
      <c r="K15" s="27">
        <f t="shared" si="12"/>
        <v>1</v>
      </c>
      <c r="L15" s="28">
        <f t="shared" si="1"/>
        <v>0.004155092592592613</v>
      </c>
      <c r="M15" s="47">
        <f t="shared" si="13"/>
        <v>359</v>
      </c>
      <c r="N15" s="68">
        <f t="shared" si="2"/>
        <v>0.6366435185185185</v>
      </c>
      <c r="O15" s="13">
        <v>0.6376851851851851</v>
      </c>
      <c r="P15" s="27">
        <f t="shared" si="14"/>
        <v>1</v>
      </c>
      <c r="Q15" s="28">
        <f t="shared" si="3"/>
        <v>0.0010416666666666075</v>
      </c>
      <c r="R15" s="47">
        <f t="shared" si="15"/>
        <v>90</v>
      </c>
      <c r="S15" s="42">
        <f t="shared" si="4"/>
        <v>0.6395833333333333</v>
      </c>
      <c r="T15" s="13">
        <v>0.6395833333333333</v>
      </c>
      <c r="U15" s="27">
        <f t="shared" si="16"/>
        <v>1</v>
      </c>
      <c r="V15" s="28">
        <f t="shared" si="5"/>
        <v>0</v>
      </c>
      <c r="W15" s="24">
        <f t="shared" si="17"/>
        <v>0</v>
      </c>
      <c r="X15" s="13">
        <f t="shared" si="6"/>
        <v>0.65</v>
      </c>
      <c r="Y15" s="13">
        <v>0.65</v>
      </c>
      <c r="Z15" s="27">
        <f t="shared" si="18"/>
        <v>1</v>
      </c>
      <c r="AA15" s="28">
        <f t="shared" si="7"/>
        <v>0</v>
      </c>
      <c r="AB15" s="24">
        <f t="shared" si="8"/>
        <v>0</v>
      </c>
      <c r="AC15" s="14">
        <v>1</v>
      </c>
      <c r="AD15" s="73">
        <f t="shared" si="9"/>
        <v>569</v>
      </c>
      <c r="AE15" s="77">
        <f t="shared" si="23"/>
        <v>631</v>
      </c>
      <c r="AF15" s="124">
        <f t="shared" si="10"/>
        <v>7</v>
      </c>
      <c r="AG15" s="81">
        <f t="shared" si="19"/>
        <v>13</v>
      </c>
      <c r="AH15" s="39"/>
      <c r="AI15" s="39"/>
      <c r="AJ15" s="39"/>
      <c r="AK15" s="122"/>
      <c r="AL15" s="30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s="15" customFormat="1" ht="15.75">
      <c r="A16" s="98">
        <v>14</v>
      </c>
      <c r="B16" s="92" t="s">
        <v>44</v>
      </c>
      <c r="C16" s="86">
        <v>0.59375</v>
      </c>
      <c r="D16" s="13">
        <f t="shared" si="11"/>
        <v>0.5993518518518518</v>
      </c>
      <c r="E16" s="22">
        <v>0.5985069444444444</v>
      </c>
      <c r="F16" s="27">
        <f t="shared" si="20"/>
        <v>2</v>
      </c>
      <c r="G16" s="28">
        <f t="shared" si="21"/>
        <v>0.0008449074074073915</v>
      </c>
      <c r="H16" s="47">
        <f t="shared" si="22"/>
        <v>146</v>
      </c>
      <c r="I16" s="68">
        <f t="shared" si="0"/>
        <v>0.6005092592592592</v>
      </c>
      <c r="J16" s="13">
        <v>0.6004050925925926</v>
      </c>
      <c r="K16" s="27">
        <f t="shared" si="12"/>
        <v>2</v>
      </c>
      <c r="L16" s="28">
        <f t="shared" si="1"/>
        <v>0.00010416666666668295</v>
      </c>
      <c r="M16" s="47">
        <f t="shared" si="13"/>
        <v>18</v>
      </c>
      <c r="N16" s="68">
        <f t="shared" si="2"/>
        <v>0.6324768518518519</v>
      </c>
      <c r="O16" s="13">
        <v>0.6343055555555556</v>
      </c>
      <c r="P16" s="27">
        <f t="shared" si="14"/>
        <v>1</v>
      </c>
      <c r="Q16" s="28">
        <f t="shared" si="3"/>
        <v>0.0018287037037036935</v>
      </c>
      <c r="R16" s="47">
        <f t="shared" si="15"/>
        <v>158</v>
      </c>
      <c r="S16" s="42">
        <f t="shared" si="4"/>
        <v>0.6354166666666666</v>
      </c>
      <c r="T16" s="13">
        <v>0.6354166666666666</v>
      </c>
      <c r="U16" s="27">
        <f t="shared" si="16"/>
        <v>1</v>
      </c>
      <c r="V16" s="28">
        <f t="shared" si="5"/>
        <v>0</v>
      </c>
      <c r="W16" s="24">
        <f t="shared" si="17"/>
        <v>0</v>
      </c>
      <c r="X16" s="13">
        <f t="shared" si="6"/>
        <v>0.6458333333333334</v>
      </c>
      <c r="Y16" s="13">
        <v>0.6458333333333334</v>
      </c>
      <c r="Z16" s="27">
        <f t="shared" si="18"/>
        <v>1</v>
      </c>
      <c r="AA16" s="28">
        <f t="shared" si="7"/>
        <v>0</v>
      </c>
      <c r="AB16" s="24">
        <f t="shared" si="8"/>
        <v>0</v>
      </c>
      <c r="AC16" s="14">
        <v>1</v>
      </c>
      <c r="AD16" s="73">
        <f t="shared" si="9"/>
        <v>322</v>
      </c>
      <c r="AE16" s="77">
        <f t="shared" si="23"/>
        <v>878</v>
      </c>
      <c r="AF16" s="124">
        <f t="shared" si="10"/>
        <v>4</v>
      </c>
      <c r="AG16" s="81">
        <f t="shared" si="19"/>
        <v>14</v>
      </c>
      <c r="AH16" s="39"/>
      <c r="AI16" s="39"/>
      <c r="AJ16" s="39"/>
      <c r="AK16" s="122"/>
      <c r="AL16" s="30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s="15" customFormat="1" ht="15.75">
      <c r="A17" s="98">
        <v>15</v>
      </c>
      <c r="B17" s="94" t="s">
        <v>39</v>
      </c>
      <c r="C17" s="86">
        <v>0.5944444444444444</v>
      </c>
      <c r="D17" s="13">
        <f t="shared" si="11"/>
        <v>0.6000462962962962</v>
      </c>
      <c r="E17" s="22">
        <v>0.5999074074074074</v>
      </c>
      <c r="F17" s="27">
        <f t="shared" si="20"/>
        <v>2</v>
      </c>
      <c r="G17" s="28">
        <f t="shared" si="21"/>
        <v>0.00013888888888879958</v>
      </c>
      <c r="H17" s="47">
        <f t="shared" si="22"/>
        <v>24</v>
      </c>
      <c r="I17" s="68">
        <f t="shared" si="0"/>
        <v>0.6012037037037037</v>
      </c>
      <c r="J17" s="13">
        <v>0.6017939814814816</v>
      </c>
      <c r="K17" s="27">
        <f t="shared" si="12"/>
        <v>1</v>
      </c>
      <c r="L17" s="28">
        <f t="shared" si="1"/>
        <v>0.00059027777777787</v>
      </c>
      <c r="M17" s="47">
        <f t="shared" si="13"/>
        <v>51</v>
      </c>
      <c r="N17" s="68">
        <f t="shared" si="2"/>
        <v>0.6331712962962963</v>
      </c>
      <c r="O17" s="13">
        <v>0.6361226851851852</v>
      </c>
      <c r="P17" s="27">
        <f t="shared" si="14"/>
        <v>1</v>
      </c>
      <c r="Q17" s="28">
        <f t="shared" si="3"/>
        <v>0.002951388888888906</v>
      </c>
      <c r="R17" s="47">
        <f t="shared" si="15"/>
        <v>255</v>
      </c>
      <c r="S17" s="42">
        <f t="shared" si="4"/>
        <v>0.6361111111111111</v>
      </c>
      <c r="T17" s="13">
        <v>0.6361111111111111</v>
      </c>
      <c r="U17" s="27">
        <f t="shared" si="16"/>
        <v>1</v>
      </c>
      <c r="V17" s="28">
        <f t="shared" si="5"/>
        <v>0</v>
      </c>
      <c r="W17" s="24">
        <f t="shared" si="17"/>
        <v>0</v>
      </c>
      <c r="X17" s="13">
        <f t="shared" si="6"/>
        <v>0.6465277777777778</v>
      </c>
      <c r="Y17" s="13">
        <v>0.6465277777777778</v>
      </c>
      <c r="Z17" s="27">
        <f t="shared" si="18"/>
        <v>1</v>
      </c>
      <c r="AA17" s="28">
        <f t="shared" si="7"/>
        <v>0</v>
      </c>
      <c r="AB17" s="24">
        <f t="shared" si="8"/>
        <v>0</v>
      </c>
      <c r="AC17" s="14">
        <v>1</v>
      </c>
      <c r="AD17" s="73">
        <f t="shared" si="9"/>
        <v>330</v>
      </c>
      <c r="AE17" s="77">
        <f t="shared" si="23"/>
        <v>870</v>
      </c>
      <c r="AF17" s="124">
        <f t="shared" si="10"/>
        <v>5</v>
      </c>
      <c r="AG17" s="81">
        <f t="shared" si="19"/>
        <v>15</v>
      </c>
      <c r="AH17" s="39"/>
      <c r="AI17" s="39"/>
      <c r="AJ17" s="39"/>
      <c r="AK17" s="122"/>
      <c r="AL17" s="30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s="15" customFormat="1" ht="15.75">
      <c r="A18" s="98">
        <v>16</v>
      </c>
      <c r="B18" s="94" t="s">
        <v>40</v>
      </c>
      <c r="C18" s="86">
        <v>0.5583333333333333</v>
      </c>
      <c r="D18" s="13">
        <f t="shared" si="11"/>
        <v>0.5639351851851852</v>
      </c>
      <c r="E18" s="22"/>
      <c r="F18" s="27">
        <f t="shared" si="20"/>
        <v>2</v>
      </c>
      <c r="G18" s="28">
        <f t="shared" si="21"/>
        <v>0.5639351851851852</v>
      </c>
      <c r="H18" s="47">
        <f t="shared" si="22"/>
        <v>13208</v>
      </c>
      <c r="I18" s="68">
        <f t="shared" si="0"/>
        <v>0.5650925925925926</v>
      </c>
      <c r="J18" s="13"/>
      <c r="K18" s="27">
        <f t="shared" si="12"/>
        <v>2</v>
      </c>
      <c r="L18" s="28">
        <f t="shared" si="1"/>
        <v>0.5650925925925926</v>
      </c>
      <c r="M18" s="47">
        <f t="shared" si="13"/>
        <v>13408</v>
      </c>
      <c r="N18" s="68">
        <f t="shared" si="2"/>
        <v>0.5970601851851852</v>
      </c>
      <c r="O18" s="13"/>
      <c r="P18" s="27">
        <f t="shared" si="14"/>
        <v>2</v>
      </c>
      <c r="Q18" s="28">
        <f t="shared" si="3"/>
        <v>0.5970601851851852</v>
      </c>
      <c r="R18" s="47">
        <f t="shared" si="15"/>
        <v>12452</v>
      </c>
      <c r="S18" s="42">
        <f t="shared" si="4"/>
        <v>0.6</v>
      </c>
      <c r="T18" s="13">
        <v>0.6</v>
      </c>
      <c r="U18" s="27">
        <f t="shared" si="16"/>
        <v>1</v>
      </c>
      <c r="V18" s="28">
        <f t="shared" si="5"/>
        <v>0</v>
      </c>
      <c r="W18" s="24">
        <f t="shared" si="17"/>
        <v>0</v>
      </c>
      <c r="X18" s="13">
        <f t="shared" si="6"/>
        <v>0.6104166666666667</v>
      </c>
      <c r="Y18" s="13">
        <v>0.6104166666666667</v>
      </c>
      <c r="Z18" s="27">
        <f t="shared" si="18"/>
        <v>1</v>
      </c>
      <c r="AA18" s="28">
        <f t="shared" si="7"/>
        <v>0</v>
      </c>
      <c r="AB18" s="24">
        <f t="shared" si="8"/>
        <v>0</v>
      </c>
      <c r="AC18" s="14">
        <v>0</v>
      </c>
      <c r="AD18" s="73" t="str">
        <f t="shared" si="9"/>
        <v>DNF</v>
      </c>
      <c r="AE18" s="77" t="str">
        <f t="shared" si="23"/>
        <v>DNF</v>
      </c>
      <c r="AF18" s="124">
        <f t="shared" si="10"/>
      </c>
      <c r="AG18" s="81">
        <f t="shared" si="19"/>
        <v>16</v>
      </c>
      <c r="AH18" s="39"/>
      <c r="AI18" s="39"/>
      <c r="AJ18" s="39"/>
      <c r="AK18" s="122"/>
      <c r="AL18" s="30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s="15" customFormat="1" ht="15.75">
      <c r="A19" s="98">
        <v>17</v>
      </c>
      <c r="B19" s="94" t="s">
        <v>41</v>
      </c>
      <c r="C19" s="86">
        <v>0.5986111111111111</v>
      </c>
      <c r="D19" s="13">
        <f t="shared" si="11"/>
        <v>0.6042129629629629</v>
      </c>
      <c r="E19" s="22">
        <v>0.6054166666666666</v>
      </c>
      <c r="F19" s="27">
        <f t="shared" si="20"/>
        <v>1</v>
      </c>
      <c r="G19" s="28">
        <f t="shared" si="21"/>
        <v>0.0012037037037037068</v>
      </c>
      <c r="H19" s="47">
        <f t="shared" si="22"/>
        <v>104</v>
      </c>
      <c r="I19" s="68">
        <f t="shared" si="0"/>
        <v>0.6053703703703703</v>
      </c>
      <c r="J19" s="13"/>
      <c r="K19" s="27">
        <f t="shared" si="12"/>
        <v>2</v>
      </c>
      <c r="L19" s="28">
        <f>IF(J19&gt;I19,J19-I19,I19-J19)</f>
        <v>0.6053703703703703</v>
      </c>
      <c r="M19" s="47">
        <f t="shared" si="13"/>
        <v>13888</v>
      </c>
      <c r="N19" s="68">
        <f t="shared" si="2"/>
        <v>0.637337962962963</v>
      </c>
      <c r="O19" s="13">
        <v>0.6381944444444444</v>
      </c>
      <c r="P19" s="27">
        <f t="shared" si="14"/>
        <v>1</v>
      </c>
      <c r="Q19" s="28">
        <f>IF(O19&gt;N19,O19-N19,N19-O19)</f>
        <v>0.0008564814814814303</v>
      </c>
      <c r="R19" s="47">
        <f t="shared" si="15"/>
        <v>74</v>
      </c>
      <c r="S19" s="42">
        <f t="shared" si="4"/>
        <v>0.6402777777777777</v>
      </c>
      <c r="T19" s="13">
        <v>0.6402777777777777</v>
      </c>
      <c r="U19" s="27">
        <f t="shared" si="16"/>
        <v>1</v>
      </c>
      <c r="V19" s="28">
        <f>IF(T19&gt;S19,T19-S19,S19-T19)</f>
        <v>0</v>
      </c>
      <c r="W19" s="24">
        <f t="shared" si="17"/>
        <v>0</v>
      </c>
      <c r="X19" s="13">
        <f t="shared" si="6"/>
        <v>0.6506944444444445</v>
      </c>
      <c r="Y19" s="13">
        <v>0.6506944444444445</v>
      </c>
      <c r="Z19" s="27">
        <f t="shared" si="18"/>
        <v>1</v>
      </c>
      <c r="AA19" s="28">
        <f>IF(Y19&gt;X19,Y19-X19,X19-Y19)</f>
        <v>0</v>
      </c>
      <c r="AB19" s="24">
        <f t="shared" si="8"/>
        <v>0</v>
      </c>
      <c r="AC19" s="14">
        <v>0</v>
      </c>
      <c r="AD19" s="73" t="str">
        <f t="shared" si="9"/>
        <v>DNF</v>
      </c>
      <c r="AE19" s="77" t="str">
        <f t="shared" si="23"/>
        <v>DNF</v>
      </c>
      <c r="AF19" s="124">
        <f t="shared" si="10"/>
      </c>
      <c r="AG19" s="81">
        <f t="shared" si="19"/>
        <v>17</v>
      </c>
      <c r="AH19" s="39"/>
      <c r="AI19" s="39"/>
      <c r="AJ19" s="39"/>
      <c r="AK19" s="122"/>
      <c r="AL19" s="30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s="29" customFormat="1" ht="16.5" thickBot="1">
      <c r="A20" s="99">
        <v>30</v>
      </c>
      <c r="B20" s="95" t="s">
        <v>42</v>
      </c>
      <c r="C20" s="87"/>
      <c r="D20" s="48">
        <f t="shared" si="11"/>
        <v>0.005601851851851852</v>
      </c>
      <c r="E20" s="49"/>
      <c r="F20" s="50">
        <f t="shared" si="20"/>
        <v>2</v>
      </c>
      <c r="G20" s="51">
        <f t="shared" si="21"/>
        <v>0.005601851851851852</v>
      </c>
      <c r="H20" s="52">
        <f t="shared" si="22"/>
        <v>968</v>
      </c>
      <c r="I20" s="69">
        <f t="shared" si="0"/>
        <v>0.006759259259259259</v>
      </c>
      <c r="J20" s="48"/>
      <c r="K20" s="50">
        <f>IF(J20&gt;=I20,1,2)</f>
        <v>2</v>
      </c>
      <c r="L20" s="51">
        <f>IF(J20&gt;I20,J20-I20,I20-J20)</f>
        <v>0.006759259259259259</v>
      </c>
      <c r="M20" s="52">
        <f>(HOUR(L20)*360+MINUTE(L20)*60+SECOND(L20))*K20</f>
        <v>1168</v>
      </c>
      <c r="N20" s="69">
        <f t="shared" si="2"/>
        <v>0.03872685185185185</v>
      </c>
      <c r="O20" s="48"/>
      <c r="P20" s="50">
        <f>IF(O20&gt;=N20,1,2)</f>
        <v>2</v>
      </c>
      <c r="Q20" s="51">
        <f>IF(O20&gt;N20,O20-N20,N20-O20)</f>
        <v>0.03872685185185185</v>
      </c>
      <c r="R20" s="52">
        <f>(HOUR(Q20)*360+MINUTE(Q20)*60+SECOND(Q20))*P20</f>
        <v>6692</v>
      </c>
      <c r="S20" s="42">
        <f t="shared" si="4"/>
        <v>0.041666666666666664</v>
      </c>
      <c r="T20" s="13">
        <v>0.041666666666666664</v>
      </c>
      <c r="U20" s="27">
        <f>IF(T20&gt;=S20,1,2)</f>
        <v>1</v>
      </c>
      <c r="V20" s="28">
        <f>IF(T20&gt;S20,T20-S20,S20-T20)</f>
        <v>0</v>
      </c>
      <c r="W20" s="24">
        <f>(HOUR(V20)*360+MINUTE(V20)*60+SECOND(V20))*U20</f>
        <v>0</v>
      </c>
      <c r="X20" s="13">
        <f t="shared" si="6"/>
        <v>0.052083333333333336</v>
      </c>
      <c r="Y20" s="13">
        <v>0.052083333333333336</v>
      </c>
      <c r="Z20" s="27">
        <f>IF(Y20&gt;=X20,1,2)</f>
        <v>1</v>
      </c>
      <c r="AA20" s="28">
        <f>IF(Y20&gt;X20,Y20-X20,X20-Y20)</f>
        <v>0</v>
      </c>
      <c r="AB20" s="24">
        <f t="shared" si="8"/>
        <v>0</v>
      </c>
      <c r="AC20" s="14">
        <v>0</v>
      </c>
      <c r="AD20" s="73" t="str">
        <f t="shared" si="9"/>
        <v>DNF</v>
      </c>
      <c r="AE20" s="78" t="str">
        <f t="shared" si="23"/>
        <v>DNF</v>
      </c>
      <c r="AF20" s="125">
        <f t="shared" si="10"/>
      </c>
      <c r="AG20" s="82">
        <f t="shared" si="19"/>
        <v>30</v>
      </c>
      <c r="AH20" s="39"/>
      <c r="AI20" s="39"/>
      <c r="AJ20" s="39"/>
      <c r="AK20" s="122"/>
      <c r="AL20" s="30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37" s="39" customFormat="1" ht="12.75">
      <c r="A21" s="30"/>
      <c r="B21" s="30"/>
      <c r="C21" s="31"/>
      <c r="D21" s="32"/>
      <c r="E21" s="31"/>
      <c r="F21" s="33"/>
      <c r="G21" s="34"/>
      <c r="H21" s="35"/>
      <c r="I21" s="32"/>
      <c r="J21" s="32"/>
      <c r="K21" s="33"/>
      <c r="L21" s="34"/>
      <c r="M21" s="35"/>
      <c r="N21" s="32"/>
      <c r="O21" s="32"/>
      <c r="P21" s="33"/>
      <c r="Q21" s="34"/>
      <c r="R21" s="35"/>
      <c r="S21" s="32"/>
      <c r="T21" s="32"/>
      <c r="U21" s="33"/>
      <c r="V21" s="34"/>
      <c r="W21" s="35"/>
      <c r="X21" s="32"/>
      <c r="Y21" s="32"/>
      <c r="Z21" s="33"/>
      <c r="AA21" s="34"/>
      <c r="AB21" s="35"/>
      <c r="AC21" s="36"/>
      <c r="AD21" s="37"/>
      <c r="AE21" s="37"/>
      <c r="AF21" s="38"/>
      <c r="AG21" s="30"/>
      <c r="AK21" s="40"/>
    </row>
    <row r="22" spans="1:37" s="39" customFormat="1" ht="12.75">
      <c r="A22" s="30"/>
      <c r="AC22" s="30"/>
      <c r="AD22" s="41"/>
      <c r="AE22" s="41"/>
      <c r="AF22" s="38"/>
      <c r="AG22" s="30"/>
      <c r="AK22" s="40"/>
    </row>
    <row r="23" spans="1:37" s="39" customFormat="1" ht="12.75">
      <c r="A23" s="30"/>
      <c r="AC23" s="30"/>
      <c r="AD23" s="41"/>
      <c r="AE23" s="41"/>
      <c r="AF23" s="38"/>
      <c r="AG23" s="30"/>
      <c r="AK23" s="40"/>
    </row>
    <row r="24" spans="1:37" s="39" customFormat="1" ht="12.75">
      <c r="A24" s="30"/>
      <c r="AC24" s="30"/>
      <c r="AD24" s="41"/>
      <c r="AE24" s="41"/>
      <c r="AF24" s="38"/>
      <c r="AG24" s="30"/>
      <c r="AK24" s="40"/>
    </row>
    <row r="25" spans="1:37" s="39" customFormat="1" ht="12.75">
      <c r="A25" s="30"/>
      <c r="AC25" s="30"/>
      <c r="AD25" s="41"/>
      <c r="AE25" s="41"/>
      <c r="AF25" s="38"/>
      <c r="AG25" s="30"/>
      <c r="AK25" s="40"/>
    </row>
    <row r="26" spans="1:37" s="39" customFormat="1" ht="12.75">
      <c r="A26" s="30"/>
      <c r="AC26" s="30"/>
      <c r="AD26" s="41"/>
      <c r="AE26" s="41"/>
      <c r="AF26" s="38"/>
      <c r="AG26" s="30"/>
      <c r="AK26" s="40"/>
    </row>
    <row r="27" spans="1:37" s="39" customFormat="1" ht="12.75">
      <c r="A27" s="30"/>
      <c r="AC27" s="30"/>
      <c r="AD27" s="41"/>
      <c r="AE27" s="41"/>
      <c r="AF27" s="38"/>
      <c r="AG27" s="30"/>
      <c r="AK27" s="40"/>
    </row>
    <row r="28" spans="1:37" s="39" customFormat="1" ht="12.75">
      <c r="A28" s="30"/>
      <c r="AC28" s="30"/>
      <c r="AD28" s="41"/>
      <c r="AE28" s="41"/>
      <c r="AF28" s="38"/>
      <c r="AG28" s="30"/>
      <c r="AK28" s="40"/>
    </row>
    <row r="29" spans="1:37" s="39" customFormat="1" ht="12.75">
      <c r="A29" s="30"/>
      <c r="AC29" s="30"/>
      <c r="AD29" s="41"/>
      <c r="AE29" s="41"/>
      <c r="AF29" s="38"/>
      <c r="AG29" s="30"/>
      <c r="AK29" s="40"/>
    </row>
    <row r="30" spans="1:37" s="39" customFormat="1" ht="12.75">
      <c r="A30" s="30"/>
      <c r="AC30" s="30"/>
      <c r="AD30" s="41"/>
      <c r="AE30" s="41"/>
      <c r="AF30" s="38"/>
      <c r="AG30" s="30"/>
      <c r="AK30" s="40"/>
    </row>
    <row r="31" spans="1:37" s="39" customFormat="1" ht="12.75">
      <c r="A31" s="30"/>
      <c r="AC31" s="30"/>
      <c r="AD31" s="41"/>
      <c r="AE31" s="41"/>
      <c r="AF31" s="38"/>
      <c r="AG31" s="30"/>
      <c r="AK31" s="40"/>
    </row>
    <row r="32" spans="1:37" s="39" customFormat="1" ht="12.75">
      <c r="A32" s="30"/>
      <c r="AC32" s="30"/>
      <c r="AD32" s="41"/>
      <c r="AE32" s="41"/>
      <c r="AF32" s="38"/>
      <c r="AG32" s="30"/>
      <c r="AK32" s="40"/>
    </row>
    <row r="33" spans="1:33" ht="12.75">
      <c r="A33" s="3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0"/>
      <c r="AD33" s="41"/>
      <c r="AE33" s="41"/>
      <c r="AF33" s="38"/>
      <c r="AG33" s="30"/>
    </row>
    <row r="34" spans="1:33" ht="12.75">
      <c r="A34" s="30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0"/>
      <c r="AD34" s="41"/>
      <c r="AE34" s="41"/>
      <c r="AF34" s="38"/>
      <c r="AG34" s="30"/>
    </row>
    <row r="35" spans="1:33" ht="12.75">
      <c r="A35" s="30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0"/>
      <c r="AD35" s="41"/>
      <c r="AE35" s="41"/>
      <c r="AF35" s="38"/>
      <c r="AG35" s="30"/>
    </row>
    <row r="36" spans="1:33" ht="12.75">
      <c r="A36" s="30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0"/>
      <c r="AD36" s="41"/>
      <c r="AE36" s="41"/>
      <c r="AF36" s="38"/>
      <c r="AG36" s="30"/>
    </row>
    <row r="37" spans="1:33" ht="12.75">
      <c r="A37" s="30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0"/>
      <c r="AD37" s="41"/>
      <c r="AE37" s="41"/>
      <c r="AF37" s="38"/>
      <c r="AG37" s="30"/>
    </row>
    <row r="38" spans="1:33" ht="12.75">
      <c r="A38" s="30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0"/>
      <c r="AD38" s="41"/>
      <c r="AE38" s="41"/>
      <c r="AF38" s="38"/>
      <c r="AG38" s="30"/>
    </row>
    <row r="39" spans="1:33" ht="12.75">
      <c r="A39" s="30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0"/>
      <c r="AD39" s="41"/>
      <c r="AE39" s="41"/>
      <c r="AF39" s="38"/>
      <c r="AG39" s="30"/>
    </row>
    <row r="40" spans="1:33" ht="12.75">
      <c r="A40" s="30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0"/>
      <c r="AD40" s="41"/>
      <c r="AE40" s="41"/>
      <c r="AF40" s="38"/>
      <c r="AG40" s="30"/>
    </row>
    <row r="41" spans="1:33" ht="12.75">
      <c r="A41" s="30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0"/>
      <c r="AD41" s="41"/>
      <c r="AE41" s="41"/>
      <c r="AF41" s="38"/>
      <c r="AG41" s="30"/>
    </row>
    <row r="42" spans="1:33" ht="12.75">
      <c r="A42" s="30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0"/>
      <c r="AD42" s="41"/>
      <c r="AE42" s="41"/>
      <c r="AF42" s="38"/>
      <c r="AG42" s="30"/>
    </row>
    <row r="43" spans="1:33" ht="12.75">
      <c r="A43" s="30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0"/>
      <c r="AD43" s="41"/>
      <c r="AE43" s="41"/>
      <c r="AF43" s="38"/>
      <c r="AG43" s="30"/>
    </row>
    <row r="44" spans="1:33" ht="12.75">
      <c r="A44" s="30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0"/>
      <c r="AD44" s="41"/>
      <c r="AE44" s="41"/>
      <c r="AF44" s="38"/>
      <c r="AG44" s="30"/>
    </row>
    <row r="45" spans="1:33" ht="12.75">
      <c r="A45" s="30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0"/>
      <c r="AD45" s="41"/>
      <c r="AE45" s="41"/>
      <c r="AF45" s="38"/>
      <c r="AG45" s="30"/>
    </row>
    <row r="46" spans="1:33" ht="12.75">
      <c r="A46" s="30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0"/>
      <c r="AD46" s="41"/>
      <c r="AE46" s="41"/>
      <c r="AF46" s="38"/>
      <c r="AG46" s="30"/>
    </row>
    <row r="47" spans="1:33" ht="12.75">
      <c r="A47" s="30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0"/>
      <c r="AD47" s="41"/>
      <c r="AE47" s="41"/>
      <c r="AF47" s="38"/>
      <c r="AG47" s="30"/>
    </row>
    <row r="48" spans="1:33" ht="12.75">
      <c r="A48" s="30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0"/>
      <c r="AD48" s="41"/>
      <c r="AE48" s="41"/>
      <c r="AF48" s="38"/>
      <c r="AG48" s="30"/>
    </row>
    <row r="49" spans="1:33" ht="12.75">
      <c r="A49" s="30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0"/>
      <c r="AD49" s="41"/>
      <c r="AE49" s="41"/>
      <c r="AF49" s="38"/>
      <c r="AG49" s="30"/>
    </row>
    <row r="50" spans="1:33" ht="12.75">
      <c r="A50" s="30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0"/>
      <c r="AD50" s="41"/>
      <c r="AE50" s="41"/>
      <c r="AF50" s="38"/>
      <c r="AG50" s="30"/>
    </row>
    <row r="51" spans="1:33" ht="12.75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0"/>
      <c r="AD51" s="41"/>
      <c r="AE51" s="41"/>
      <c r="AF51" s="38"/>
      <c r="AG51" s="30"/>
    </row>
    <row r="52" spans="1:33" ht="12.75">
      <c r="A52" s="3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0"/>
      <c r="AD52" s="41"/>
      <c r="AE52" s="41"/>
      <c r="AF52" s="38"/>
      <c r="AG52" s="30"/>
    </row>
    <row r="53" spans="1:33" ht="12.75">
      <c r="A53" s="30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0"/>
      <c r="AD53" s="41"/>
      <c r="AE53" s="41"/>
      <c r="AF53" s="38"/>
      <c r="AG53" s="30"/>
    </row>
    <row r="54" spans="1:33" ht="12.75">
      <c r="A54" s="30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0"/>
      <c r="AD54" s="41"/>
      <c r="AE54" s="41"/>
      <c r="AF54" s="38"/>
      <c r="AG54" s="30"/>
    </row>
    <row r="55" spans="1:33" ht="12.75">
      <c r="A55" s="30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0"/>
      <c r="AD55" s="41"/>
      <c r="AE55" s="41"/>
      <c r="AF55" s="38"/>
      <c r="AG55" s="30"/>
    </row>
    <row r="56" spans="1:33" ht="12.75">
      <c r="A56" s="30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0"/>
      <c r="AD56" s="41"/>
      <c r="AE56" s="41"/>
      <c r="AF56" s="38"/>
      <c r="AG56" s="30"/>
    </row>
    <row r="57" spans="1:33" ht="12.75">
      <c r="A57" s="30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0"/>
      <c r="AD57" s="41"/>
      <c r="AE57" s="41"/>
      <c r="AF57" s="38"/>
      <c r="AG57" s="30"/>
    </row>
    <row r="58" spans="1:33" ht="12.75">
      <c r="A58" s="30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0"/>
      <c r="AD58" s="41"/>
      <c r="AE58" s="41"/>
      <c r="AF58" s="38"/>
      <c r="AG58" s="30"/>
    </row>
    <row r="59" spans="1:33" ht="12.75">
      <c r="A59" s="30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0"/>
      <c r="AD59" s="41"/>
      <c r="AE59" s="41"/>
      <c r="AF59" s="38"/>
      <c r="AG59" s="30"/>
    </row>
    <row r="60" spans="1:33" ht="12.75">
      <c r="A60" s="30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0"/>
      <c r="AD60" s="41"/>
      <c r="AE60" s="41"/>
      <c r="AF60" s="38"/>
      <c r="AG60" s="30"/>
    </row>
    <row r="61" spans="1:33" ht="12.75">
      <c r="A61" s="3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0"/>
      <c r="AD61" s="41"/>
      <c r="AE61" s="41"/>
      <c r="AF61" s="38"/>
      <c r="AG61" s="30"/>
    </row>
    <row r="62" spans="1:33" ht="12.75">
      <c r="A62" s="30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0"/>
      <c r="AD62" s="41"/>
      <c r="AE62" s="41"/>
      <c r="AF62" s="38"/>
      <c r="AG62" s="30"/>
    </row>
    <row r="63" spans="1:33" ht="12.75">
      <c r="A63" s="30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0"/>
      <c r="AD63" s="41"/>
      <c r="AE63" s="41"/>
      <c r="AF63" s="38"/>
      <c r="AG63" s="30"/>
    </row>
    <row r="64" spans="1:33" ht="12.75">
      <c r="A64" s="30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0"/>
      <c r="AD64" s="41"/>
      <c r="AE64" s="41"/>
      <c r="AF64" s="38"/>
      <c r="AG64" s="30"/>
    </row>
    <row r="65" spans="1:33" ht="12.75">
      <c r="A65" s="30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0"/>
      <c r="AD65" s="41"/>
      <c r="AE65" s="41"/>
      <c r="AF65" s="38"/>
      <c r="AG65" s="30"/>
    </row>
    <row r="66" spans="1:33" ht="12.75">
      <c r="A66" s="30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0"/>
      <c r="AD66" s="41"/>
      <c r="AE66" s="41"/>
      <c r="AF66" s="38"/>
      <c r="AG66" s="30"/>
    </row>
    <row r="67" spans="1:33" ht="12.75">
      <c r="A67" s="30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0"/>
      <c r="AD67" s="41"/>
      <c r="AE67" s="41"/>
      <c r="AF67" s="38"/>
      <c r="AG67" s="30"/>
    </row>
    <row r="68" spans="1:33" ht="12.75">
      <c r="A68" s="30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0"/>
      <c r="AD68" s="41"/>
      <c r="AE68" s="41"/>
      <c r="AF68" s="38"/>
      <c r="AG68" s="30"/>
    </row>
    <row r="69" spans="1:33" ht="12.75">
      <c r="A69" s="30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0"/>
      <c r="AD69" s="41"/>
      <c r="AE69" s="41"/>
      <c r="AF69" s="38"/>
      <c r="AG69" s="30"/>
    </row>
    <row r="70" spans="1:33" ht="12.75">
      <c r="A70" s="30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0"/>
      <c r="AD70" s="41"/>
      <c r="AE70" s="41"/>
      <c r="AF70" s="38"/>
      <c r="AG70" s="30"/>
    </row>
    <row r="71" spans="1:33" ht="12.75">
      <c r="A71" s="30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0"/>
      <c r="AD71" s="41"/>
      <c r="AE71" s="41"/>
      <c r="AF71" s="38"/>
      <c r="AG71" s="30"/>
    </row>
    <row r="72" spans="1:33" ht="12.75">
      <c r="A72" s="30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0"/>
      <c r="AD72" s="41"/>
      <c r="AE72" s="41"/>
      <c r="AF72" s="38"/>
      <c r="AG72" s="30"/>
    </row>
    <row r="73" spans="1:33" ht="12.75">
      <c r="A73" s="30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0"/>
      <c r="AD73" s="41"/>
      <c r="AE73" s="41"/>
      <c r="AF73" s="38"/>
      <c r="AG73" s="30"/>
    </row>
    <row r="74" spans="1:33" ht="12.75">
      <c r="A74" s="30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0"/>
      <c r="AD74" s="41"/>
      <c r="AE74" s="41"/>
      <c r="AF74" s="38"/>
      <c r="AG74" s="30"/>
    </row>
    <row r="75" spans="1:33" ht="12.75">
      <c r="A75" s="30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0"/>
      <c r="AD75" s="41"/>
      <c r="AE75" s="41"/>
      <c r="AF75" s="38"/>
      <c r="AG75" s="30"/>
    </row>
    <row r="76" spans="1:33" ht="12.75">
      <c r="A76" s="30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0"/>
      <c r="AD76" s="41"/>
      <c r="AE76" s="41"/>
      <c r="AF76" s="38"/>
      <c r="AG76" s="30"/>
    </row>
    <row r="77" spans="1:33" ht="12.75">
      <c r="A77" s="30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0"/>
      <c r="AD77" s="41"/>
      <c r="AE77" s="41"/>
      <c r="AF77" s="38"/>
      <c r="AG77" s="30"/>
    </row>
    <row r="78" spans="1:33" ht="12.75">
      <c r="A78" s="30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0"/>
      <c r="AD78" s="41"/>
      <c r="AE78" s="41"/>
      <c r="AF78" s="38"/>
      <c r="AG78" s="30"/>
    </row>
    <row r="79" spans="1:33" ht="12.75">
      <c r="A79" s="30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0"/>
      <c r="AD79" s="41"/>
      <c r="AE79" s="41"/>
      <c r="AF79" s="38"/>
      <c r="AG79" s="30"/>
    </row>
    <row r="80" spans="1:33" ht="12.75">
      <c r="A80" s="30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0"/>
      <c r="AD80" s="41"/>
      <c r="AE80" s="41"/>
      <c r="AF80" s="38"/>
      <c r="AG80" s="30"/>
    </row>
    <row r="81" spans="1:33" ht="12.75">
      <c r="A81" s="30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0"/>
      <c r="AD81" s="41"/>
      <c r="AE81" s="41"/>
      <c r="AF81" s="38"/>
      <c r="AG81" s="30"/>
    </row>
    <row r="82" spans="1:33" ht="12.75">
      <c r="A82" s="30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0"/>
      <c r="AD82" s="41"/>
      <c r="AE82" s="41"/>
      <c r="AF82" s="38"/>
      <c r="AG82" s="30"/>
    </row>
  </sheetData>
  <sheetProtection/>
  <mergeCells count="1">
    <mergeCell ref="AF1:AF2"/>
  </mergeCells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3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5.28125" style="4" customWidth="1"/>
    <col min="2" max="2" width="19.57421875" style="18" bestFit="1" customWidth="1"/>
    <col min="3" max="3" width="12.140625" style="19" bestFit="1" customWidth="1"/>
    <col min="4" max="5" width="12.140625" style="19" customWidth="1"/>
    <col min="6" max="6" width="14.7109375" style="18" bestFit="1" customWidth="1"/>
    <col min="7" max="7" width="9.140625" style="21" customWidth="1"/>
    <col min="8" max="8" width="9.140625" style="103" customWidth="1"/>
    <col min="9" max="24" width="9.140625" style="39" customWidth="1"/>
  </cols>
  <sheetData>
    <row r="1" spans="1:24" s="17" customFormat="1" ht="12.75">
      <c r="A1" s="109"/>
      <c r="B1" s="110"/>
      <c r="C1" s="111"/>
      <c r="D1" s="111"/>
      <c r="E1" s="111"/>
      <c r="F1" s="110"/>
      <c r="G1" s="112" t="s">
        <v>12</v>
      </c>
      <c r="H1" s="11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s="20" customFormat="1" ht="13.5" thickBot="1">
      <c r="A2" s="114" t="s">
        <v>0</v>
      </c>
      <c r="B2" s="100" t="s">
        <v>20</v>
      </c>
      <c r="C2" s="25" t="s">
        <v>17</v>
      </c>
      <c r="D2" s="25" t="s">
        <v>22</v>
      </c>
      <c r="E2" s="25" t="s">
        <v>24</v>
      </c>
      <c r="F2" s="25" t="s">
        <v>23</v>
      </c>
      <c r="G2" s="101" t="s">
        <v>18</v>
      </c>
      <c r="H2" s="115" t="s">
        <v>13</v>
      </c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</row>
    <row r="3" spans="1:8" ht="15.75">
      <c r="A3" s="90">
        <v>1</v>
      </c>
      <c r="B3" s="89" t="s">
        <v>25</v>
      </c>
      <c r="C3" s="102">
        <v>333</v>
      </c>
      <c r="D3" s="25">
        <v>800</v>
      </c>
      <c r="E3" s="25">
        <v>100</v>
      </c>
      <c r="F3" s="25">
        <v>1200</v>
      </c>
      <c r="G3" s="84">
        <f aca="true" t="shared" si="0" ref="G3:G10">IF(OR(C3="DNF",F3="DNF",B3="DNF"),"",SUM(B3:F3))</f>
        <v>2433</v>
      </c>
      <c r="H3" s="116">
        <f aca="true" t="shared" si="1" ref="H3:H20">IF(G3&lt;&gt;"",RANK(G3,G$3:G$20,0),"")</f>
        <v>12</v>
      </c>
    </row>
    <row r="4" spans="1:8" ht="15.75">
      <c r="A4" s="90">
        <v>2</v>
      </c>
      <c r="B4" s="88" t="s">
        <v>26</v>
      </c>
      <c r="C4" s="102">
        <v>187</v>
      </c>
      <c r="D4" s="25">
        <v>1200</v>
      </c>
      <c r="E4" s="25">
        <v>900</v>
      </c>
      <c r="F4" s="25">
        <v>1200</v>
      </c>
      <c r="G4" s="84">
        <f t="shared" si="0"/>
        <v>3487</v>
      </c>
      <c r="H4" s="116">
        <f t="shared" si="1"/>
        <v>5</v>
      </c>
    </row>
    <row r="5" spans="1:8" ht="15.75">
      <c r="A5" s="90">
        <v>3</v>
      </c>
      <c r="B5" s="89" t="s">
        <v>27</v>
      </c>
      <c r="C5" s="102" t="s">
        <v>21</v>
      </c>
      <c r="D5" s="25"/>
      <c r="E5" s="25"/>
      <c r="F5" s="25"/>
      <c r="G5" s="84">
        <f t="shared" si="0"/>
      </c>
      <c r="H5" s="116">
        <f t="shared" si="1"/>
      </c>
    </row>
    <row r="6" spans="1:8" ht="15.75">
      <c r="A6" s="90">
        <v>4</v>
      </c>
      <c r="B6" s="89" t="s">
        <v>28</v>
      </c>
      <c r="C6" s="102">
        <v>870</v>
      </c>
      <c r="D6" s="25">
        <v>1200</v>
      </c>
      <c r="E6" s="25">
        <v>500</v>
      </c>
      <c r="F6" s="25">
        <v>1200</v>
      </c>
      <c r="G6" s="84">
        <f t="shared" si="0"/>
        <v>3770</v>
      </c>
      <c r="H6" s="116">
        <f t="shared" si="1"/>
        <v>3</v>
      </c>
    </row>
    <row r="7" spans="1:8" ht="15.75">
      <c r="A7" s="90">
        <v>5</v>
      </c>
      <c r="B7" s="89" t="s">
        <v>29</v>
      </c>
      <c r="C7" s="102">
        <v>508</v>
      </c>
      <c r="D7" s="25">
        <v>1000</v>
      </c>
      <c r="E7" s="25">
        <v>400</v>
      </c>
      <c r="F7" s="25">
        <v>1200</v>
      </c>
      <c r="G7" s="84">
        <f t="shared" si="0"/>
        <v>3108</v>
      </c>
      <c r="H7" s="116">
        <f t="shared" si="1"/>
        <v>10</v>
      </c>
    </row>
    <row r="8" spans="1:8" ht="15.75">
      <c r="A8" s="90">
        <v>6</v>
      </c>
      <c r="B8" s="89" t="s">
        <v>30</v>
      </c>
      <c r="C8" s="102">
        <v>-497</v>
      </c>
      <c r="D8" s="25">
        <v>600</v>
      </c>
      <c r="E8" s="25"/>
      <c r="F8" s="25">
        <v>1200</v>
      </c>
      <c r="G8" s="84">
        <f t="shared" si="0"/>
        <v>1303</v>
      </c>
      <c r="H8" s="116">
        <f t="shared" si="1"/>
        <v>16</v>
      </c>
    </row>
    <row r="9" spans="1:8" ht="15.75">
      <c r="A9" s="90">
        <v>7</v>
      </c>
      <c r="B9" s="88" t="s">
        <v>31</v>
      </c>
      <c r="C9" s="102">
        <v>524</v>
      </c>
      <c r="D9" s="25"/>
      <c r="E9" s="25"/>
      <c r="F9" s="25">
        <v>1200</v>
      </c>
      <c r="G9" s="84">
        <f t="shared" si="0"/>
        <v>1724</v>
      </c>
      <c r="H9" s="116">
        <f t="shared" si="1"/>
        <v>15</v>
      </c>
    </row>
    <row r="10" spans="1:8" ht="15.75">
      <c r="A10" s="90">
        <v>8</v>
      </c>
      <c r="B10" s="89" t="s">
        <v>32</v>
      </c>
      <c r="C10" s="102">
        <v>1081</v>
      </c>
      <c r="D10" s="25">
        <v>800</v>
      </c>
      <c r="E10" s="25">
        <v>800</v>
      </c>
      <c r="F10" s="25">
        <v>1200</v>
      </c>
      <c r="G10" s="84">
        <f t="shared" si="0"/>
        <v>3881</v>
      </c>
      <c r="H10" s="116">
        <f t="shared" si="1"/>
        <v>2</v>
      </c>
    </row>
    <row r="11" spans="1:8" ht="15.75">
      <c r="A11" s="90">
        <v>9</v>
      </c>
      <c r="B11" s="88" t="s">
        <v>33</v>
      </c>
      <c r="C11" s="102" t="s">
        <v>21</v>
      </c>
      <c r="D11" s="25">
        <v>1000</v>
      </c>
      <c r="E11" s="25">
        <v>1100</v>
      </c>
      <c r="F11" s="25">
        <v>1200</v>
      </c>
      <c r="G11" s="84">
        <f>SUM(D11:F11)</f>
        <v>3300</v>
      </c>
      <c r="H11" s="116">
        <f t="shared" si="1"/>
        <v>7</v>
      </c>
    </row>
    <row r="12" spans="1:8" ht="15.75">
      <c r="A12" s="90">
        <v>10</v>
      </c>
      <c r="B12" s="89" t="s">
        <v>34</v>
      </c>
      <c r="C12" s="102">
        <v>1086</v>
      </c>
      <c r="D12" s="25">
        <v>1200</v>
      </c>
      <c r="E12" s="25">
        <v>1200</v>
      </c>
      <c r="F12" s="25">
        <v>1200</v>
      </c>
      <c r="G12" s="84">
        <f>IF(OR(C12="DNF",F12="DNF",B12="DNF"),"",SUM(B12:F12))</f>
        <v>4686</v>
      </c>
      <c r="H12" s="116">
        <f t="shared" si="1"/>
        <v>1</v>
      </c>
    </row>
    <row r="13" spans="1:8" ht="15.75">
      <c r="A13" s="90">
        <v>11</v>
      </c>
      <c r="B13" s="89" t="s">
        <v>35</v>
      </c>
      <c r="C13" s="102">
        <v>928</v>
      </c>
      <c r="D13" s="25">
        <v>1000</v>
      </c>
      <c r="E13" s="25">
        <v>300</v>
      </c>
      <c r="F13" s="25">
        <v>1200</v>
      </c>
      <c r="G13" s="84">
        <f>IF(OR(C13="DNF",F13="DNF",B13="DNF"),"",SUM(B13:F13))</f>
        <v>3428</v>
      </c>
      <c r="H13" s="116">
        <f t="shared" si="1"/>
        <v>6</v>
      </c>
    </row>
    <row r="14" spans="1:8" ht="15.75">
      <c r="A14" s="90">
        <v>12</v>
      </c>
      <c r="B14" s="89" t="s">
        <v>36</v>
      </c>
      <c r="C14" s="102" t="s">
        <v>21</v>
      </c>
      <c r="D14" s="25">
        <v>600</v>
      </c>
      <c r="E14" s="25"/>
      <c r="F14" s="25">
        <v>1200</v>
      </c>
      <c r="G14" s="84">
        <f>SUM(D14:F14)</f>
        <v>1800</v>
      </c>
      <c r="H14" s="116">
        <f t="shared" si="1"/>
        <v>14</v>
      </c>
    </row>
    <row r="15" spans="1:8" ht="15.75">
      <c r="A15" s="90">
        <v>13</v>
      </c>
      <c r="B15" s="88" t="s">
        <v>37</v>
      </c>
      <c r="C15" s="102">
        <v>631</v>
      </c>
      <c r="D15" s="25">
        <v>1200</v>
      </c>
      <c r="E15" s="25">
        <v>200</v>
      </c>
      <c r="F15" s="25">
        <v>1200</v>
      </c>
      <c r="G15" s="84">
        <f>IF(OR(C15="DNF",F15="DNF",B15="DNF"),"",SUM(B15:F15))</f>
        <v>3231</v>
      </c>
      <c r="H15" s="116">
        <f t="shared" si="1"/>
        <v>8</v>
      </c>
    </row>
    <row r="16" spans="1:8" ht="15.75">
      <c r="A16" s="90">
        <v>14</v>
      </c>
      <c r="B16" s="88" t="s">
        <v>38</v>
      </c>
      <c r="C16" s="102">
        <v>878</v>
      </c>
      <c r="D16" s="25">
        <v>1000</v>
      </c>
      <c r="E16" s="25">
        <v>600</v>
      </c>
      <c r="F16" s="25">
        <v>1200</v>
      </c>
      <c r="G16" s="84">
        <f>IF(OR(C16="DNF",F16="DNF",B16="DNF"),"",SUM(B16:F16))</f>
        <v>3678</v>
      </c>
      <c r="H16" s="116">
        <f t="shared" si="1"/>
        <v>4</v>
      </c>
    </row>
    <row r="17" spans="1:8" ht="15.75">
      <c r="A17" s="90">
        <v>15</v>
      </c>
      <c r="B17" s="89" t="s">
        <v>39</v>
      </c>
      <c r="C17" s="102">
        <v>870</v>
      </c>
      <c r="D17" s="25">
        <v>400</v>
      </c>
      <c r="E17" s="25"/>
      <c r="F17" s="25">
        <v>1200</v>
      </c>
      <c r="G17" s="84">
        <f>IF(OR(C17="DNF",F17="DNF",B17="DNF"),"",SUM(B17:F17))</f>
        <v>2470</v>
      </c>
      <c r="H17" s="116">
        <f t="shared" si="1"/>
        <v>11</v>
      </c>
    </row>
    <row r="18" spans="1:8" ht="15.75">
      <c r="A18" s="90">
        <v>16</v>
      </c>
      <c r="B18" s="89" t="s">
        <v>40</v>
      </c>
      <c r="C18" s="102" t="s">
        <v>21</v>
      </c>
      <c r="D18" s="25"/>
      <c r="E18" s="25">
        <v>700</v>
      </c>
      <c r="F18" s="25">
        <v>1200</v>
      </c>
      <c r="G18" s="84">
        <f>SUM(D18:F18)</f>
        <v>1900</v>
      </c>
      <c r="H18" s="116">
        <f t="shared" si="1"/>
        <v>13</v>
      </c>
    </row>
    <row r="19" spans="1:8" ht="15.75">
      <c r="A19" s="90">
        <v>17</v>
      </c>
      <c r="B19" s="89" t="s">
        <v>41</v>
      </c>
      <c r="C19" s="102" t="s">
        <v>21</v>
      </c>
      <c r="D19" s="25">
        <v>1000</v>
      </c>
      <c r="E19" s="25">
        <v>1000</v>
      </c>
      <c r="F19" s="25">
        <v>1200</v>
      </c>
      <c r="G19" s="84">
        <f>SUM(D19:F19)</f>
        <v>3200</v>
      </c>
      <c r="H19" s="116">
        <f t="shared" si="1"/>
        <v>9</v>
      </c>
    </row>
    <row r="20" spans="1:8" ht="16.5" thickBot="1">
      <c r="A20" s="91">
        <v>30</v>
      </c>
      <c r="B20" s="117" t="s">
        <v>42</v>
      </c>
      <c r="C20" s="118" t="s">
        <v>21</v>
      </c>
      <c r="D20" s="83"/>
      <c r="E20" s="83"/>
      <c r="F20" s="83"/>
      <c r="G20" s="119">
        <f>IF(OR(C20="DNF",F20="DNF",B20="DNF"),"",SUM(B20:F20))</f>
      </c>
      <c r="H20" s="120">
        <f t="shared" si="1"/>
      </c>
    </row>
    <row r="21" spans="2:8" s="105" customFormat="1" ht="12.75">
      <c r="B21" s="106"/>
      <c r="C21" s="107"/>
      <c r="D21" s="107"/>
      <c r="E21" s="107"/>
      <c r="F21" s="106"/>
      <c r="H21" s="108"/>
    </row>
    <row r="22" spans="2:8" s="105" customFormat="1" ht="12.75">
      <c r="B22" s="106"/>
      <c r="C22" s="107"/>
      <c r="D22" s="107"/>
      <c r="E22" s="107"/>
      <c r="F22" s="106"/>
      <c r="H22" s="108"/>
    </row>
    <row r="23" spans="2:8" s="105" customFormat="1" ht="12.75">
      <c r="B23" s="106"/>
      <c r="C23" s="107"/>
      <c r="D23" s="107"/>
      <c r="E23" s="107"/>
      <c r="F23" s="106"/>
      <c r="H23" s="108"/>
    </row>
    <row r="24" spans="2:8" s="105" customFormat="1" ht="12.75">
      <c r="B24" s="106"/>
      <c r="C24" s="107"/>
      <c r="D24" s="107"/>
      <c r="E24" s="107"/>
      <c r="F24" s="106"/>
      <c r="H24" s="108"/>
    </row>
    <row r="25" spans="2:8" s="105" customFormat="1" ht="12.75">
      <c r="B25" s="106"/>
      <c r="C25" s="107"/>
      <c r="D25" s="107"/>
      <c r="E25" s="107"/>
      <c r="F25" s="106"/>
      <c r="H25" s="108"/>
    </row>
    <row r="26" spans="2:8" s="105" customFormat="1" ht="12.75">
      <c r="B26" s="106"/>
      <c r="C26" s="107"/>
      <c r="D26" s="107"/>
      <c r="E26" s="107"/>
      <c r="F26" s="106"/>
      <c r="H26" s="108"/>
    </row>
    <row r="27" spans="2:8" s="105" customFormat="1" ht="12.75">
      <c r="B27" s="106"/>
      <c r="C27" s="107"/>
      <c r="D27" s="107"/>
      <c r="E27" s="107"/>
      <c r="F27" s="106"/>
      <c r="H27" s="108"/>
    </row>
    <row r="28" spans="2:8" s="105" customFormat="1" ht="12.75">
      <c r="B28" s="106"/>
      <c r="C28" s="107"/>
      <c r="D28" s="107"/>
      <c r="E28" s="107"/>
      <c r="F28" s="106"/>
      <c r="H28" s="108"/>
    </row>
    <row r="29" spans="2:8" s="105" customFormat="1" ht="12.75">
      <c r="B29" s="106"/>
      <c r="C29" s="107"/>
      <c r="D29" s="107"/>
      <c r="E29" s="107"/>
      <c r="F29" s="106"/>
      <c r="H29" s="108"/>
    </row>
    <row r="30" spans="2:8" s="105" customFormat="1" ht="12.75">
      <c r="B30" s="106"/>
      <c r="C30" s="107"/>
      <c r="D30" s="107"/>
      <c r="E30" s="107"/>
      <c r="F30" s="106"/>
      <c r="H30" s="108"/>
    </row>
    <row r="31" spans="2:8" s="105" customFormat="1" ht="12.75">
      <c r="B31" s="106"/>
      <c r="C31" s="107"/>
      <c r="D31" s="107"/>
      <c r="E31" s="107"/>
      <c r="F31" s="106"/>
      <c r="H31" s="108"/>
    </row>
    <row r="32" spans="2:8" s="105" customFormat="1" ht="12.75">
      <c r="B32" s="106"/>
      <c r="C32" s="107"/>
      <c r="D32" s="107"/>
      <c r="E32" s="107"/>
      <c r="F32" s="106"/>
      <c r="H32" s="108"/>
    </row>
    <row r="33" spans="2:8" s="105" customFormat="1" ht="12.75">
      <c r="B33" s="106"/>
      <c r="C33" s="107"/>
      <c r="D33" s="107"/>
      <c r="E33" s="107"/>
      <c r="F33" s="106"/>
      <c r="H33" s="108"/>
    </row>
    <row r="34" spans="2:8" s="105" customFormat="1" ht="12.75">
      <c r="B34" s="106"/>
      <c r="C34" s="107"/>
      <c r="D34" s="107"/>
      <c r="E34" s="107"/>
      <c r="F34" s="106"/>
      <c r="H34" s="108"/>
    </row>
    <row r="35" spans="2:8" s="105" customFormat="1" ht="12.75">
      <c r="B35" s="106"/>
      <c r="C35" s="107"/>
      <c r="D35" s="107"/>
      <c r="E35" s="107"/>
      <c r="F35" s="106"/>
      <c r="H35" s="108"/>
    </row>
    <row r="36" spans="2:8" s="105" customFormat="1" ht="12.75">
      <c r="B36" s="106"/>
      <c r="C36" s="107"/>
      <c r="D36" s="107"/>
      <c r="E36" s="107"/>
      <c r="F36" s="106"/>
      <c r="H36" s="108"/>
    </row>
    <row r="37" spans="2:8" s="105" customFormat="1" ht="12.75">
      <c r="B37" s="106"/>
      <c r="C37" s="107"/>
      <c r="D37" s="107"/>
      <c r="E37" s="107"/>
      <c r="F37" s="106"/>
      <c r="H37" s="108"/>
    </row>
    <row r="38" spans="2:8" s="105" customFormat="1" ht="12.75">
      <c r="B38" s="106"/>
      <c r="C38" s="107"/>
      <c r="D38" s="107"/>
      <c r="E38" s="107"/>
      <c r="F38" s="106"/>
      <c r="H38" s="108"/>
    </row>
    <row r="39" spans="2:8" s="105" customFormat="1" ht="12.75">
      <c r="B39" s="106"/>
      <c r="C39" s="107"/>
      <c r="D39" s="107"/>
      <c r="E39" s="107"/>
      <c r="F39" s="106"/>
      <c r="H39" s="108"/>
    </row>
    <row r="40" spans="2:8" s="105" customFormat="1" ht="12.75">
      <c r="B40" s="106"/>
      <c r="C40" s="107"/>
      <c r="D40" s="107"/>
      <c r="E40" s="107"/>
      <c r="F40" s="106"/>
      <c r="H40" s="108"/>
    </row>
    <row r="41" spans="2:8" s="105" customFormat="1" ht="12.75">
      <c r="B41" s="106"/>
      <c r="C41" s="107"/>
      <c r="D41" s="107"/>
      <c r="E41" s="107"/>
      <c r="F41" s="106"/>
      <c r="H41" s="108"/>
    </row>
    <row r="42" spans="2:8" s="105" customFormat="1" ht="12.75">
      <c r="B42" s="106"/>
      <c r="C42" s="107"/>
      <c r="D42" s="107"/>
      <c r="E42" s="107"/>
      <c r="F42" s="106"/>
      <c r="H42" s="108"/>
    </row>
    <row r="43" spans="2:8" s="105" customFormat="1" ht="12.75">
      <c r="B43" s="106"/>
      <c r="C43" s="107"/>
      <c r="D43" s="107"/>
      <c r="E43" s="107"/>
      <c r="F43" s="106"/>
      <c r="H43" s="108"/>
    </row>
    <row r="44" spans="2:8" s="105" customFormat="1" ht="12.75">
      <c r="B44" s="106"/>
      <c r="C44" s="107"/>
      <c r="D44" s="107"/>
      <c r="E44" s="107"/>
      <c r="F44" s="106"/>
      <c r="H44" s="108"/>
    </row>
    <row r="45" spans="2:8" s="105" customFormat="1" ht="12.75">
      <c r="B45" s="106"/>
      <c r="C45" s="107"/>
      <c r="D45" s="107"/>
      <c r="E45" s="107"/>
      <c r="F45" s="106"/>
      <c r="H45" s="108"/>
    </row>
    <row r="46" spans="2:8" s="105" customFormat="1" ht="12.75">
      <c r="B46" s="106"/>
      <c r="C46" s="107"/>
      <c r="D46" s="107"/>
      <c r="E46" s="107"/>
      <c r="F46" s="106"/>
      <c r="H46" s="108"/>
    </row>
    <row r="47" spans="2:8" s="105" customFormat="1" ht="12.75">
      <c r="B47" s="106"/>
      <c r="C47" s="107"/>
      <c r="D47" s="107"/>
      <c r="E47" s="107"/>
      <c r="F47" s="106"/>
      <c r="H47" s="108"/>
    </row>
    <row r="48" spans="2:8" s="105" customFormat="1" ht="12.75">
      <c r="B48" s="106"/>
      <c r="C48" s="107"/>
      <c r="D48" s="107"/>
      <c r="E48" s="107"/>
      <c r="F48" s="106"/>
      <c r="H48" s="108"/>
    </row>
    <row r="49" spans="2:8" s="105" customFormat="1" ht="12.75">
      <c r="B49" s="106"/>
      <c r="C49" s="107"/>
      <c r="D49" s="107"/>
      <c r="E49" s="107"/>
      <c r="F49" s="106"/>
      <c r="H49" s="108"/>
    </row>
    <row r="50" spans="2:8" s="105" customFormat="1" ht="12.75">
      <c r="B50" s="106"/>
      <c r="C50" s="107"/>
      <c r="D50" s="107"/>
      <c r="E50" s="107"/>
      <c r="F50" s="106"/>
      <c r="H50" s="108"/>
    </row>
    <row r="51" spans="2:8" s="105" customFormat="1" ht="12.75">
      <c r="B51" s="106"/>
      <c r="C51" s="107"/>
      <c r="D51" s="107"/>
      <c r="E51" s="107"/>
      <c r="F51" s="106"/>
      <c r="H51" s="108"/>
    </row>
    <row r="52" spans="2:8" s="105" customFormat="1" ht="12.75">
      <c r="B52" s="106"/>
      <c r="C52" s="107"/>
      <c r="D52" s="107"/>
      <c r="E52" s="107"/>
      <c r="F52" s="106"/>
      <c r="H52" s="108"/>
    </row>
    <row r="53" spans="2:8" s="105" customFormat="1" ht="12.75">
      <c r="B53" s="106"/>
      <c r="C53" s="107"/>
      <c r="D53" s="107"/>
      <c r="E53" s="107"/>
      <c r="F53" s="106"/>
      <c r="H53" s="108"/>
    </row>
    <row r="54" spans="2:8" s="105" customFormat="1" ht="12.75">
      <c r="B54" s="106"/>
      <c r="C54" s="107"/>
      <c r="D54" s="107"/>
      <c r="E54" s="107"/>
      <c r="F54" s="106"/>
      <c r="H54" s="108"/>
    </row>
    <row r="55" spans="2:8" s="105" customFormat="1" ht="12.75">
      <c r="B55" s="106"/>
      <c r="C55" s="107"/>
      <c r="D55" s="107"/>
      <c r="E55" s="107"/>
      <c r="F55" s="106"/>
      <c r="H55" s="108"/>
    </row>
    <row r="56" spans="2:8" s="105" customFormat="1" ht="12.75">
      <c r="B56" s="106"/>
      <c r="C56" s="107"/>
      <c r="D56" s="107"/>
      <c r="E56" s="107"/>
      <c r="F56" s="106"/>
      <c r="H56" s="108"/>
    </row>
    <row r="57" spans="2:8" s="105" customFormat="1" ht="12.75">
      <c r="B57" s="106"/>
      <c r="C57" s="107"/>
      <c r="D57" s="107"/>
      <c r="E57" s="107"/>
      <c r="F57" s="106"/>
      <c r="H57" s="108"/>
    </row>
    <row r="58" spans="2:8" s="105" customFormat="1" ht="12.75">
      <c r="B58" s="106"/>
      <c r="C58" s="107"/>
      <c r="D58" s="107"/>
      <c r="E58" s="107"/>
      <c r="F58" s="106"/>
      <c r="H58" s="108"/>
    </row>
    <row r="59" spans="2:8" s="105" customFormat="1" ht="12.75">
      <c r="B59" s="106"/>
      <c r="C59" s="107"/>
      <c r="D59" s="107"/>
      <c r="E59" s="107"/>
      <c r="F59" s="106"/>
      <c r="H59" s="108"/>
    </row>
    <row r="60" spans="2:8" s="105" customFormat="1" ht="12.75">
      <c r="B60" s="106"/>
      <c r="C60" s="107"/>
      <c r="D60" s="107"/>
      <c r="E60" s="107"/>
      <c r="F60" s="106"/>
      <c r="H60" s="108"/>
    </row>
    <row r="61" spans="2:8" s="105" customFormat="1" ht="12.75">
      <c r="B61" s="106"/>
      <c r="C61" s="107"/>
      <c r="D61" s="107"/>
      <c r="E61" s="107"/>
      <c r="F61" s="106"/>
      <c r="H61" s="108"/>
    </row>
    <row r="62" spans="2:8" s="105" customFormat="1" ht="12.75">
      <c r="B62" s="106"/>
      <c r="C62" s="107"/>
      <c r="D62" s="107"/>
      <c r="E62" s="107"/>
      <c r="F62" s="106"/>
      <c r="H62" s="108"/>
    </row>
    <row r="63" spans="2:8" s="105" customFormat="1" ht="12.75">
      <c r="B63" s="106"/>
      <c r="C63" s="107"/>
      <c r="D63" s="107"/>
      <c r="E63" s="107"/>
      <c r="F63" s="106"/>
      <c r="H63" s="108"/>
    </row>
    <row r="64" spans="2:8" s="105" customFormat="1" ht="12.75">
      <c r="B64" s="106"/>
      <c r="C64" s="107"/>
      <c r="D64" s="107"/>
      <c r="E64" s="107"/>
      <c r="F64" s="106"/>
      <c r="H64" s="108"/>
    </row>
    <row r="65" spans="2:8" s="105" customFormat="1" ht="12.75">
      <c r="B65" s="106"/>
      <c r="C65" s="107"/>
      <c r="D65" s="107"/>
      <c r="E65" s="107"/>
      <c r="F65" s="106"/>
      <c r="H65" s="108"/>
    </row>
    <row r="66" spans="2:8" s="105" customFormat="1" ht="12.75">
      <c r="B66" s="106"/>
      <c r="C66" s="107"/>
      <c r="D66" s="107"/>
      <c r="E66" s="107"/>
      <c r="F66" s="106"/>
      <c r="H66" s="108"/>
    </row>
    <row r="67" spans="2:8" s="105" customFormat="1" ht="12.75">
      <c r="B67" s="106"/>
      <c r="C67" s="107"/>
      <c r="D67" s="107"/>
      <c r="E67" s="107"/>
      <c r="F67" s="106"/>
      <c r="H67" s="108"/>
    </row>
    <row r="68" spans="2:8" s="105" customFormat="1" ht="12.75">
      <c r="B68" s="106"/>
      <c r="C68" s="107"/>
      <c r="D68" s="107"/>
      <c r="E68" s="107"/>
      <c r="F68" s="106"/>
      <c r="H68" s="108"/>
    </row>
    <row r="69" spans="2:8" s="105" customFormat="1" ht="12.75">
      <c r="B69" s="106"/>
      <c r="C69" s="107"/>
      <c r="D69" s="107"/>
      <c r="E69" s="107"/>
      <c r="F69" s="106"/>
      <c r="H69" s="108"/>
    </row>
    <row r="70" spans="2:8" s="105" customFormat="1" ht="12.75">
      <c r="B70" s="106"/>
      <c r="C70" s="107"/>
      <c r="D70" s="107"/>
      <c r="E70" s="107"/>
      <c r="F70" s="106"/>
      <c r="H70" s="108"/>
    </row>
    <row r="71" spans="2:8" s="105" customFormat="1" ht="12.75">
      <c r="B71" s="106"/>
      <c r="C71" s="107"/>
      <c r="D71" s="107"/>
      <c r="E71" s="107"/>
      <c r="F71" s="106"/>
      <c r="H71" s="108"/>
    </row>
    <row r="72" spans="2:8" s="105" customFormat="1" ht="12.75">
      <c r="B72" s="106"/>
      <c r="C72" s="107"/>
      <c r="D72" s="107"/>
      <c r="E72" s="107"/>
      <c r="F72" s="106"/>
      <c r="H72" s="108"/>
    </row>
    <row r="73" spans="2:8" s="105" customFormat="1" ht="12.75">
      <c r="B73" s="106"/>
      <c r="C73" s="107"/>
      <c r="D73" s="107"/>
      <c r="E73" s="107"/>
      <c r="F73" s="106"/>
      <c r="H73" s="108"/>
    </row>
    <row r="74" spans="2:8" s="105" customFormat="1" ht="12.75">
      <c r="B74" s="106"/>
      <c r="C74" s="107"/>
      <c r="D74" s="107"/>
      <c r="E74" s="107"/>
      <c r="F74" s="106"/>
      <c r="H74" s="108"/>
    </row>
    <row r="75" spans="2:8" s="105" customFormat="1" ht="12.75">
      <c r="B75" s="106"/>
      <c r="C75" s="107"/>
      <c r="D75" s="107"/>
      <c r="E75" s="107"/>
      <c r="F75" s="106"/>
      <c r="H75" s="108"/>
    </row>
    <row r="76" spans="2:8" s="105" customFormat="1" ht="12.75">
      <c r="B76" s="106"/>
      <c r="C76" s="107"/>
      <c r="D76" s="107"/>
      <c r="E76" s="107"/>
      <c r="F76" s="106"/>
      <c r="H76" s="108"/>
    </row>
    <row r="77" spans="2:8" s="105" customFormat="1" ht="12.75">
      <c r="B77" s="106"/>
      <c r="C77" s="107"/>
      <c r="D77" s="107"/>
      <c r="E77" s="107"/>
      <c r="F77" s="106"/>
      <c r="H77" s="108"/>
    </row>
    <row r="78" spans="2:8" s="105" customFormat="1" ht="12.75">
      <c r="B78" s="106"/>
      <c r="C78" s="107"/>
      <c r="D78" s="107"/>
      <c r="E78" s="107"/>
      <c r="F78" s="106"/>
      <c r="H78" s="108"/>
    </row>
    <row r="79" spans="2:8" s="105" customFormat="1" ht="12.75">
      <c r="B79" s="106"/>
      <c r="C79" s="107"/>
      <c r="D79" s="107"/>
      <c r="E79" s="107"/>
      <c r="F79" s="106"/>
      <c r="H79" s="108"/>
    </row>
    <row r="80" spans="2:8" s="105" customFormat="1" ht="12.75">
      <c r="B80" s="106"/>
      <c r="C80" s="107"/>
      <c r="D80" s="107"/>
      <c r="E80" s="107"/>
      <c r="F80" s="106"/>
      <c r="H80" s="108"/>
    </row>
    <row r="81" spans="2:8" s="105" customFormat="1" ht="12.75">
      <c r="B81" s="106"/>
      <c r="C81" s="107"/>
      <c r="D81" s="107"/>
      <c r="E81" s="107"/>
      <c r="F81" s="106"/>
      <c r="H81" s="108"/>
    </row>
    <row r="82" spans="2:8" s="105" customFormat="1" ht="12.75">
      <c r="B82" s="106"/>
      <c r="C82" s="107"/>
      <c r="D82" s="107"/>
      <c r="E82" s="107"/>
      <c r="F82" s="106"/>
      <c r="H82" s="108"/>
    </row>
    <row r="83" spans="2:8" s="105" customFormat="1" ht="12.75">
      <c r="B83" s="106"/>
      <c r="C83" s="107"/>
      <c r="D83" s="107"/>
      <c r="E83" s="107"/>
      <c r="F83" s="106"/>
      <c r="H83" s="108"/>
    </row>
    <row r="84" spans="2:8" s="105" customFormat="1" ht="12.75">
      <c r="B84" s="106"/>
      <c r="C84" s="107"/>
      <c r="D84" s="107"/>
      <c r="E84" s="107"/>
      <c r="F84" s="106"/>
      <c r="H84" s="108"/>
    </row>
    <row r="85" spans="2:8" s="105" customFormat="1" ht="12.75">
      <c r="B85" s="106"/>
      <c r="C85" s="107"/>
      <c r="D85" s="107"/>
      <c r="E85" s="107"/>
      <c r="F85" s="106"/>
      <c r="H85" s="108"/>
    </row>
    <row r="86" spans="2:8" s="105" customFormat="1" ht="12.75">
      <c r="B86" s="106"/>
      <c r="C86" s="107"/>
      <c r="D86" s="107"/>
      <c r="E86" s="107"/>
      <c r="F86" s="106"/>
      <c r="H86" s="108"/>
    </row>
    <row r="87" spans="2:8" s="105" customFormat="1" ht="12.75">
      <c r="B87" s="106"/>
      <c r="C87" s="107"/>
      <c r="D87" s="107"/>
      <c r="E87" s="107"/>
      <c r="F87" s="106"/>
      <c r="H87" s="108"/>
    </row>
    <row r="88" spans="2:8" s="105" customFormat="1" ht="12.75">
      <c r="B88" s="106"/>
      <c r="C88" s="107"/>
      <c r="D88" s="107"/>
      <c r="E88" s="107"/>
      <c r="F88" s="106"/>
      <c r="H88" s="108"/>
    </row>
    <row r="89" spans="2:8" s="105" customFormat="1" ht="12.75">
      <c r="B89" s="106"/>
      <c r="C89" s="107"/>
      <c r="D89" s="107"/>
      <c r="E89" s="107"/>
      <c r="F89" s="106"/>
      <c r="H89" s="108"/>
    </row>
    <row r="90" spans="2:8" s="105" customFormat="1" ht="12.75">
      <c r="B90" s="106"/>
      <c r="C90" s="107"/>
      <c r="D90" s="107"/>
      <c r="E90" s="107"/>
      <c r="F90" s="106"/>
      <c r="H90" s="108"/>
    </row>
    <row r="91" spans="2:8" s="105" customFormat="1" ht="12.75">
      <c r="B91" s="106"/>
      <c r="C91" s="107"/>
      <c r="D91" s="107"/>
      <c r="E91" s="107"/>
      <c r="F91" s="106"/>
      <c r="H91" s="108"/>
    </row>
    <row r="92" spans="2:8" s="105" customFormat="1" ht="12.75">
      <c r="B92" s="106"/>
      <c r="C92" s="107"/>
      <c r="D92" s="107"/>
      <c r="E92" s="107"/>
      <c r="F92" s="106"/>
      <c r="H92" s="108"/>
    </row>
    <row r="93" spans="2:8" s="105" customFormat="1" ht="12.75">
      <c r="B93" s="106"/>
      <c r="C93" s="107"/>
      <c r="D93" s="107"/>
      <c r="E93" s="107"/>
      <c r="F93" s="106"/>
      <c r="H93" s="10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Lauris</cp:lastModifiedBy>
  <cp:lastPrinted>2007-08-06T14:54:00Z</cp:lastPrinted>
  <dcterms:created xsi:type="dcterms:W3CDTF">1996-10-14T23:33:28Z</dcterms:created>
  <dcterms:modified xsi:type="dcterms:W3CDTF">2007-10-16T09:19:43Z</dcterms:modified>
  <cp:category/>
  <cp:version/>
  <cp:contentType/>
  <cp:contentStatus/>
</cp:coreProperties>
</file>